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93" documentId="8_{DDBF3393-CFD1-4244-8663-EDBB86005336}" xr6:coauthVersionLast="45" xr6:coauthVersionMax="45" xr10:uidLastSave="{5F1FB78E-8E00-4CF6-8F30-8C14B91FFED9}"/>
  <bookViews>
    <workbookView xWindow="-120" yWindow="-120" windowWidth="29040" windowHeight="15840" firstSheet="3" activeTab="3" xr2:uid="{00000000-000D-0000-FFFF-FFFF00000000}"/>
  </bookViews>
  <sheets>
    <sheet name="Capa" sheetId="1" r:id="rId1"/>
    <sheet name="Informações l Concurso" sheetId="3" r:id="rId2"/>
    <sheet name="Cronograma" sheetId="2" r:id="rId3"/>
    <sheet name="Quadro de horários" sheetId="5" r:id="rId4"/>
    <sheet name="Informática" sheetId="6" r:id="rId5"/>
    <sheet name="Língua Portuguesa" sheetId="7" r:id="rId6"/>
    <sheet name="Raciocínio Lógico" sheetId="9" r:id="rId7"/>
    <sheet name="Noções de Dir. Administrativo" sheetId="10" r:id="rId8"/>
    <sheet name="Noções de Dir. Constitucional" sheetId="11" r:id="rId9"/>
    <sheet name="Noções de Dir. Processual Penal" sheetId="12" r:id="rId10"/>
    <sheet name="Noções de Legis. Penal Especial" sheetId="1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3" l="1"/>
  <c r="H8" i="13"/>
  <c r="L8" i="13"/>
  <c r="M8" i="13"/>
  <c r="Q8" i="13"/>
  <c r="R8" i="13"/>
  <c r="V8" i="13"/>
  <c r="W8" i="13"/>
  <c r="G9" i="13"/>
  <c r="H9" i="13"/>
  <c r="L9" i="13"/>
  <c r="M9" i="13"/>
  <c r="Q9" i="13"/>
  <c r="R9" i="13"/>
  <c r="V9" i="13"/>
  <c r="W9" i="13"/>
  <c r="G10" i="13"/>
  <c r="H10" i="13"/>
  <c r="L10" i="13"/>
  <c r="M10" i="13"/>
  <c r="Q10" i="13"/>
  <c r="R10" i="13"/>
  <c r="V10" i="13"/>
  <c r="W10" i="13"/>
  <c r="G11" i="13"/>
  <c r="H11" i="13"/>
  <c r="L11" i="13"/>
  <c r="M11" i="13"/>
  <c r="Q11" i="13"/>
  <c r="R11" i="13"/>
  <c r="V11" i="13"/>
  <c r="W11" i="13"/>
  <c r="G12" i="13"/>
  <c r="H12" i="13"/>
  <c r="L12" i="13"/>
  <c r="M12" i="13"/>
  <c r="Q12" i="13"/>
  <c r="R12" i="13"/>
  <c r="V12" i="13"/>
  <c r="W12" i="13"/>
  <c r="G13" i="13"/>
  <c r="H13" i="13"/>
  <c r="L13" i="13"/>
  <c r="M13" i="13"/>
  <c r="Q13" i="13"/>
  <c r="R13" i="13"/>
  <c r="V13" i="13"/>
  <c r="W13" i="13"/>
  <c r="G14" i="13"/>
  <c r="H14" i="13"/>
  <c r="L14" i="13"/>
  <c r="M14" i="13"/>
  <c r="Q14" i="13"/>
  <c r="R14" i="13"/>
  <c r="V14" i="13"/>
  <c r="W14" i="13"/>
  <c r="G15" i="13"/>
  <c r="H15" i="13"/>
  <c r="L15" i="13"/>
  <c r="M15" i="13"/>
  <c r="Q15" i="13"/>
  <c r="R15" i="13"/>
  <c r="V15" i="13"/>
  <c r="W15" i="13"/>
  <c r="G16" i="13"/>
  <c r="H16" i="13"/>
  <c r="L16" i="13"/>
  <c r="M16" i="13"/>
  <c r="Q16" i="13"/>
  <c r="R16" i="13"/>
  <c r="V16" i="13"/>
  <c r="W16" i="13"/>
  <c r="G17" i="13"/>
  <c r="H17" i="13"/>
  <c r="L17" i="13"/>
  <c r="M17" i="13"/>
  <c r="Q17" i="13"/>
  <c r="R17" i="13"/>
  <c r="V17" i="13"/>
  <c r="W17" i="13"/>
  <c r="G18" i="13"/>
  <c r="H18" i="13"/>
  <c r="L18" i="13"/>
  <c r="M18" i="13"/>
  <c r="Q18" i="13"/>
  <c r="R18" i="13"/>
  <c r="V18" i="13"/>
  <c r="W18" i="13"/>
  <c r="G19" i="13"/>
  <c r="H19" i="13"/>
  <c r="L19" i="13"/>
  <c r="M19" i="13"/>
  <c r="Q19" i="13"/>
  <c r="R19" i="13"/>
  <c r="V19" i="13"/>
  <c r="W19" i="13"/>
  <c r="G20" i="13"/>
  <c r="H20" i="13"/>
  <c r="L20" i="13"/>
  <c r="M20" i="13"/>
  <c r="Q20" i="13"/>
  <c r="R20" i="13"/>
  <c r="V20" i="13"/>
  <c r="W20" i="13"/>
  <c r="G21" i="13"/>
  <c r="H21" i="13"/>
  <c r="L21" i="13"/>
  <c r="M21" i="13"/>
  <c r="Q21" i="13"/>
  <c r="R21" i="13"/>
  <c r="V21" i="13"/>
  <c r="W21" i="13"/>
  <c r="G22" i="13"/>
  <c r="H22" i="13"/>
  <c r="L22" i="13"/>
  <c r="M22" i="13"/>
  <c r="Q22" i="13"/>
  <c r="R22" i="13"/>
  <c r="V22" i="13"/>
  <c r="W22" i="13"/>
  <c r="G23" i="13"/>
  <c r="H23" i="13"/>
  <c r="L23" i="13"/>
  <c r="M23" i="13"/>
  <c r="Q23" i="13"/>
  <c r="R23" i="13"/>
  <c r="V23" i="13"/>
  <c r="W23" i="13"/>
  <c r="G24" i="13"/>
  <c r="H24" i="13"/>
  <c r="L24" i="13"/>
  <c r="M24" i="13"/>
  <c r="Q24" i="13"/>
  <c r="R24" i="13"/>
  <c r="V24" i="13"/>
  <c r="W24" i="13"/>
  <c r="G8" i="12"/>
  <c r="H8" i="12"/>
  <c r="L8" i="12"/>
  <c r="M8" i="12"/>
  <c r="Q8" i="12"/>
  <c r="R8" i="12"/>
  <c r="V8" i="12"/>
  <c r="W8" i="12"/>
  <c r="G9" i="12"/>
  <c r="H9" i="12"/>
  <c r="L9" i="12"/>
  <c r="M9" i="12"/>
  <c r="Q9" i="12"/>
  <c r="R9" i="12"/>
  <c r="V9" i="12"/>
  <c r="W9" i="12"/>
  <c r="G10" i="12"/>
  <c r="H10" i="12"/>
  <c r="L10" i="12"/>
  <c r="M10" i="12"/>
  <c r="Q10" i="12"/>
  <c r="R10" i="12"/>
  <c r="V10" i="12"/>
  <c r="W10" i="12"/>
  <c r="G11" i="12"/>
  <c r="H11" i="12"/>
  <c r="L11" i="12"/>
  <c r="M11" i="12"/>
  <c r="Q11" i="12"/>
  <c r="R11" i="12"/>
  <c r="V11" i="12"/>
  <c r="W11" i="12"/>
  <c r="G12" i="12"/>
  <c r="H12" i="12"/>
  <c r="L12" i="12"/>
  <c r="M12" i="12"/>
  <c r="Q12" i="12"/>
  <c r="R12" i="12"/>
  <c r="V12" i="12"/>
  <c r="W12" i="12"/>
  <c r="G13" i="12"/>
  <c r="H13" i="12"/>
  <c r="L13" i="12"/>
  <c r="M13" i="12"/>
  <c r="Q13" i="12"/>
  <c r="R13" i="12"/>
  <c r="V13" i="12"/>
  <c r="W13" i="12"/>
  <c r="G14" i="12"/>
  <c r="H14" i="12"/>
  <c r="L14" i="12"/>
  <c r="M14" i="12"/>
  <c r="Q14" i="12"/>
  <c r="R14" i="12"/>
  <c r="V14" i="12"/>
  <c r="W14" i="12"/>
  <c r="G15" i="12"/>
  <c r="H15" i="12"/>
  <c r="L15" i="12"/>
  <c r="M15" i="12"/>
  <c r="Q15" i="12"/>
  <c r="R15" i="12"/>
  <c r="V15" i="12"/>
  <c r="W15" i="12"/>
  <c r="G16" i="12"/>
  <c r="H16" i="12"/>
  <c r="L16" i="12"/>
  <c r="M16" i="12"/>
  <c r="Q16" i="12"/>
  <c r="R16" i="12"/>
  <c r="V16" i="12"/>
  <c r="W16" i="12"/>
  <c r="G17" i="12"/>
  <c r="H17" i="12"/>
  <c r="L17" i="12"/>
  <c r="M17" i="12"/>
  <c r="Q17" i="12"/>
  <c r="R17" i="12"/>
  <c r="V17" i="12"/>
  <c r="W17" i="12"/>
  <c r="G18" i="12"/>
  <c r="H18" i="12"/>
  <c r="L18" i="12"/>
  <c r="M18" i="12"/>
  <c r="Q18" i="12"/>
  <c r="R18" i="12"/>
  <c r="V18" i="12"/>
  <c r="W18" i="12"/>
  <c r="G19" i="12"/>
  <c r="H19" i="12"/>
  <c r="L19" i="12"/>
  <c r="M19" i="12"/>
  <c r="Q19" i="12"/>
  <c r="R19" i="12"/>
  <c r="V19" i="12"/>
  <c r="W19" i="12"/>
  <c r="G20" i="12"/>
  <c r="H20" i="12"/>
  <c r="L20" i="12"/>
  <c r="M20" i="12"/>
  <c r="Q20" i="12"/>
  <c r="R20" i="12"/>
  <c r="V20" i="12"/>
  <c r="W20" i="12"/>
  <c r="G21" i="12"/>
  <c r="H21" i="12"/>
  <c r="L21" i="12"/>
  <c r="M21" i="12"/>
  <c r="Q21" i="12"/>
  <c r="R21" i="12"/>
  <c r="V21" i="12"/>
  <c r="W21" i="12"/>
  <c r="G22" i="12"/>
  <c r="H22" i="12"/>
  <c r="L22" i="12"/>
  <c r="M22" i="12"/>
  <c r="Q22" i="12"/>
  <c r="R22" i="12"/>
  <c r="V22" i="12"/>
  <c r="W22" i="12"/>
  <c r="G23" i="12"/>
  <c r="H23" i="12"/>
  <c r="L23" i="12"/>
  <c r="M23" i="12"/>
  <c r="Q23" i="12"/>
  <c r="R23" i="12"/>
  <c r="V23" i="12"/>
  <c r="W23" i="12"/>
  <c r="G24" i="12"/>
  <c r="H24" i="12"/>
  <c r="L24" i="12"/>
  <c r="M24" i="12"/>
  <c r="Q24" i="12"/>
  <c r="R24" i="12"/>
  <c r="V24" i="12"/>
  <c r="W24" i="12"/>
  <c r="G25" i="12"/>
  <c r="H25" i="12"/>
  <c r="L25" i="12"/>
  <c r="M25" i="12"/>
  <c r="Q25" i="12"/>
  <c r="R25" i="12"/>
  <c r="V25" i="12"/>
  <c r="W25" i="12"/>
  <c r="G26" i="12"/>
  <c r="H26" i="12"/>
  <c r="L26" i="12"/>
  <c r="M26" i="12"/>
  <c r="Q26" i="12"/>
  <c r="R26" i="12"/>
  <c r="V26" i="12"/>
  <c r="W26" i="12"/>
  <c r="G27" i="12"/>
  <c r="H27" i="12"/>
  <c r="L27" i="12"/>
  <c r="M27" i="12"/>
  <c r="Q27" i="12"/>
  <c r="R27" i="12"/>
  <c r="V27" i="12"/>
  <c r="W27" i="12"/>
  <c r="G28" i="12"/>
  <c r="H28" i="12"/>
  <c r="L28" i="12"/>
  <c r="M28" i="12"/>
  <c r="Q28" i="12"/>
  <c r="R28" i="12"/>
  <c r="V28" i="12"/>
  <c r="W28" i="12"/>
  <c r="G29" i="12"/>
  <c r="H29" i="12"/>
  <c r="L29" i="12"/>
  <c r="M29" i="12"/>
  <c r="Q29" i="12"/>
  <c r="R29" i="12"/>
  <c r="V29" i="12"/>
  <c r="W29" i="12"/>
  <c r="G8" i="11"/>
  <c r="H8" i="11"/>
  <c r="L8" i="11"/>
  <c r="M8" i="11"/>
  <c r="Q8" i="11"/>
  <c r="R8" i="11"/>
  <c r="V8" i="11"/>
  <c r="W8" i="11"/>
  <c r="G9" i="11"/>
  <c r="H9" i="11"/>
  <c r="L9" i="11"/>
  <c r="M9" i="11"/>
  <c r="Q9" i="11"/>
  <c r="R9" i="11"/>
  <c r="V9" i="11"/>
  <c r="W9" i="11"/>
  <c r="G10" i="11"/>
  <c r="H10" i="11"/>
  <c r="L10" i="11"/>
  <c r="M10" i="11"/>
  <c r="Q10" i="11"/>
  <c r="R10" i="11"/>
  <c r="V10" i="11"/>
  <c r="W10" i="11"/>
  <c r="G11" i="11"/>
  <c r="H11" i="11"/>
  <c r="L11" i="11"/>
  <c r="M11" i="11"/>
  <c r="Q11" i="11"/>
  <c r="R11" i="11"/>
  <c r="V11" i="11"/>
  <c r="W11" i="11"/>
  <c r="G12" i="11"/>
  <c r="H12" i="11"/>
  <c r="L12" i="11"/>
  <c r="M12" i="11"/>
  <c r="Q12" i="11"/>
  <c r="R12" i="11"/>
  <c r="V12" i="11"/>
  <c r="W12" i="11"/>
  <c r="G13" i="11"/>
  <c r="H13" i="11"/>
  <c r="L13" i="11"/>
  <c r="M13" i="11"/>
  <c r="Q13" i="11"/>
  <c r="R13" i="11"/>
  <c r="V13" i="11"/>
  <c r="W13" i="11"/>
  <c r="G14" i="11"/>
  <c r="H14" i="11"/>
  <c r="L14" i="11"/>
  <c r="M14" i="11"/>
  <c r="Q14" i="11"/>
  <c r="R14" i="11"/>
  <c r="V14" i="11"/>
  <c r="W14" i="11"/>
  <c r="G15" i="11"/>
  <c r="H15" i="11"/>
  <c r="L15" i="11"/>
  <c r="M15" i="11"/>
  <c r="Q15" i="11"/>
  <c r="R15" i="11"/>
  <c r="V15" i="11"/>
  <c r="W15" i="11"/>
  <c r="G16" i="11"/>
  <c r="H16" i="11"/>
  <c r="L16" i="11"/>
  <c r="M16" i="11"/>
  <c r="Q16" i="11"/>
  <c r="R16" i="11"/>
  <c r="V16" i="11"/>
  <c r="W16" i="11"/>
  <c r="G17" i="11"/>
  <c r="H17" i="11"/>
  <c r="L17" i="11"/>
  <c r="M17" i="11"/>
  <c r="Q17" i="11"/>
  <c r="R17" i="11"/>
  <c r="V17" i="11"/>
  <c r="W17" i="11"/>
  <c r="G18" i="11"/>
  <c r="H18" i="11"/>
  <c r="L18" i="11"/>
  <c r="M18" i="11"/>
  <c r="Q18" i="11"/>
  <c r="R18" i="11"/>
  <c r="V18" i="11"/>
  <c r="W18" i="11"/>
  <c r="G8" i="10"/>
  <c r="H8" i="10"/>
  <c r="L8" i="10"/>
  <c r="M8" i="10"/>
  <c r="Q8" i="10"/>
  <c r="R8" i="10"/>
  <c r="V8" i="10"/>
  <c r="W8" i="10"/>
  <c r="G9" i="10"/>
  <c r="H9" i="10"/>
  <c r="L9" i="10"/>
  <c r="M9" i="10"/>
  <c r="Q9" i="10"/>
  <c r="R9" i="10"/>
  <c r="V9" i="10"/>
  <c r="W9" i="10"/>
  <c r="G10" i="10"/>
  <c r="H10" i="10"/>
  <c r="L10" i="10"/>
  <c r="M10" i="10"/>
  <c r="Q10" i="10"/>
  <c r="R10" i="10"/>
  <c r="V10" i="10"/>
  <c r="W10" i="10"/>
  <c r="G11" i="10"/>
  <c r="H11" i="10"/>
  <c r="L11" i="10"/>
  <c r="M11" i="10"/>
  <c r="Q11" i="10"/>
  <c r="R11" i="10"/>
  <c r="V11" i="10"/>
  <c r="W11" i="10"/>
  <c r="G12" i="10"/>
  <c r="H12" i="10"/>
  <c r="L12" i="10"/>
  <c r="M12" i="10"/>
  <c r="Q12" i="10"/>
  <c r="R12" i="10"/>
  <c r="V12" i="10"/>
  <c r="W12" i="10"/>
  <c r="G13" i="10"/>
  <c r="H13" i="10"/>
  <c r="L13" i="10"/>
  <c r="M13" i="10"/>
  <c r="Q13" i="10"/>
  <c r="R13" i="10"/>
  <c r="V13" i="10"/>
  <c r="W13" i="10"/>
  <c r="G14" i="10"/>
  <c r="H14" i="10"/>
  <c r="L14" i="10"/>
  <c r="M14" i="10"/>
  <c r="Q14" i="10"/>
  <c r="R14" i="10"/>
  <c r="V14" i="10"/>
  <c r="W14" i="10"/>
  <c r="G15" i="10"/>
  <c r="H15" i="10"/>
  <c r="L15" i="10"/>
  <c r="M15" i="10"/>
  <c r="Q15" i="10"/>
  <c r="R15" i="10"/>
  <c r="V15" i="10"/>
  <c r="W15" i="10"/>
  <c r="G8" i="9"/>
  <c r="H8" i="9"/>
  <c r="L8" i="9"/>
  <c r="M8" i="9"/>
  <c r="Q8" i="9"/>
  <c r="R8" i="9"/>
  <c r="V8" i="9"/>
  <c r="W8" i="9"/>
  <c r="G9" i="9"/>
  <c r="H9" i="9"/>
  <c r="L9" i="9"/>
  <c r="M9" i="9"/>
  <c r="Q9" i="9"/>
  <c r="R9" i="9"/>
  <c r="V9" i="9"/>
  <c r="W9" i="9"/>
  <c r="G10" i="9"/>
  <c r="H10" i="9"/>
  <c r="L10" i="9"/>
  <c r="M10" i="9"/>
  <c r="Q10" i="9"/>
  <c r="R10" i="9"/>
  <c r="V10" i="9"/>
  <c r="W10" i="9"/>
  <c r="G11" i="9"/>
  <c r="H11" i="9"/>
  <c r="L11" i="9"/>
  <c r="M11" i="9"/>
  <c r="Q11" i="9"/>
  <c r="R11" i="9"/>
  <c r="V11" i="9"/>
  <c r="W11" i="9"/>
  <c r="G12" i="9"/>
  <c r="H12" i="9"/>
  <c r="L12" i="9"/>
  <c r="M12" i="9"/>
  <c r="Q12" i="9"/>
  <c r="R12" i="9"/>
  <c r="V12" i="9"/>
  <c r="W12" i="9"/>
  <c r="G13" i="9"/>
  <c r="H13" i="9"/>
  <c r="L13" i="9"/>
  <c r="M13" i="9"/>
  <c r="Q13" i="9"/>
  <c r="R13" i="9"/>
  <c r="V13" i="9"/>
  <c r="W13" i="9"/>
  <c r="G14" i="9"/>
  <c r="H14" i="9"/>
  <c r="L14" i="9"/>
  <c r="M14" i="9"/>
  <c r="Q14" i="9"/>
  <c r="R14" i="9"/>
  <c r="V14" i="9"/>
  <c r="W14" i="9"/>
  <c r="G15" i="9"/>
  <c r="H15" i="9"/>
  <c r="L15" i="9"/>
  <c r="M15" i="9"/>
  <c r="Q15" i="9"/>
  <c r="R15" i="9"/>
  <c r="V15" i="9"/>
  <c r="W15" i="9"/>
  <c r="G8" i="7"/>
  <c r="H8" i="7"/>
  <c r="L8" i="7"/>
  <c r="W8" i="7" s="1"/>
  <c r="M8" i="7"/>
  <c r="Q8" i="7"/>
  <c r="R8" i="7"/>
  <c r="V8" i="7"/>
  <c r="G9" i="7"/>
  <c r="H9" i="7"/>
  <c r="L9" i="7"/>
  <c r="M9" i="7"/>
  <c r="Q9" i="7"/>
  <c r="R9" i="7"/>
  <c r="V9" i="7"/>
  <c r="W9" i="7"/>
  <c r="G10" i="7"/>
  <c r="H10" i="7"/>
  <c r="L10" i="7"/>
  <c r="M10" i="7"/>
  <c r="Q10" i="7"/>
  <c r="R10" i="7"/>
  <c r="V10" i="7"/>
  <c r="W10" i="7"/>
  <c r="G11" i="7"/>
  <c r="H11" i="7"/>
  <c r="L11" i="7"/>
  <c r="M11" i="7"/>
  <c r="Q11" i="7"/>
  <c r="R11" i="7"/>
  <c r="V11" i="7"/>
  <c r="W11" i="7"/>
  <c r="G12" i="7"/>
  <c r="H12" i="7"/>
  <c r="L12" i="7"/>
  <c r="M12" i="7"/>
  <c r="Q12" i="7"/>
  <c r="R12" i="7"/>
  <c r="V12" i="7"/>
  <c r="W12" i="7"/>
  <c r="G13" i="7"/>
  <c r="H13" i="7"/>
  <c r="L13" i="7"/>
  <c r="M13" i="7"/>
  <c r="Q13" i="7"/>
  <c r="R13" i="7"/>
  <c r="V13" i="7"/>
  <c r="W13" i="7"/>
  <c r="G14" i="7"/>
  <c r="H14" i="7"/>
  <c r="L14" i="7"/>
  <c r="M14" i="7"/>
  <c r="Q14" i="7"/>
  <c r="R14" i="7"/>
  <c r="V14" i="7"/>
  <c r="W14" i="7"/>
  <c r="G15" i="7"/>
  <c r="H15" i="7"/>
  <c r="L15" i="7"/>
  <c r="M15" i="7"/>
  <c r="Q15" i="7"/>
  <c r="R15" i="7"/>
  <c r="V15" i="7"/>
  <c r="W15" i="7"/>
  <c r="G16" i="7"/>
  <c r="H16" i="7"/>
  <c r="L16" i="7"/>
  <c r="M16" i="7"/>
  <c r="Q16" i="7"/>
  <c r="R16" i="7"/>
  <c r="V16" i="7"/>
  <c r="W16" i="7"/>
  <c r="G17" i="7"/>
  <c r="H17" i="7"/>
  <c r="L17" i="7"/>
  <c r="M17" i="7"/>
  <c r="Q17" i="7"/>
  <c r="R17" i="7"/>
  <c r="V17" i="7"/>
  <c r="W17" i="7"/>
  <c r="G18" i="7"/>
  <c r="H18" i="7"/>
  <c r="L18" i="7"/>
  <c r="M18" i="7"/>
  <c r="Q18" i="7"/>
  <c r="R18" i="7"/>
  <c r="V18" i="7"/>
  <c r="W18" i="7"/>
  <c r="G19" i="7"/>
  <c r="H19" i="7"/>
  <c r="L19" i="7"/>
  <c r="M19" i="7"/>
  <c r="Q19" i="7"/>
  <c r="R19" i="7"/>
  <c r="V19" i="7"/>
  <c r="W19" i="7"/>
  <c r="G20" i="7"/>
  <c r="H20" i="7"/>
  <c r="L20" i="7"/>
  <c r="M20" i="7"/>
  <c r="Q20" i="7"/>
  <c r="R20" i="7"/>
  <c r="V20" i="7"/>
  <c r="W20" i="7"/>
  <c r="G21" i="7"/>
  <c r="H21" i="7"/>
  <c r="L21" i="7"/>
  <c r="M21" i="7"/>
  <c r="Q21" i="7"/>
  <c r="R21" i="7"/>
  <c r="V21" i="7"/>
  <c r="W21" i="7"/>
  <c r="G22" i="7"/>
  <c r="H22" i="7"/>
  <c r="L22" i="7"/>
  <c r="M22" i="7"/>
  <c r="Q22" i="7"/>
  <c r="R22" i="7"/>
  <c r="V22" i="7"/>
  <c r="W22" i="7"/>
  <c r="G23" i="7"/>
  <c r="H23" i="7"/>
  <c r="L23" i="7"/>
  <c r="M23" i="7"/>
  <c r="Q23" i="7"/>
  <c r="R23" i="7"/>
  <c r="V23" i="7"/>
  <c r="W23" i="7"/>
  <c r="G8" i="6"/>
  <c r="H8" i="6"/>
  <c r="L8" i="6"/>
  <c r="M8" i="6"/>
  <c r="Q8" i="6"/>
  <c r="R8" i="6"/>
  <c r="V8" i="6"/>
  <c r="W8" i="6"/>
  <c r="G9" i="6"/>
  <c r="H9" i="6"/>
  <c r="L9" i="6"/>
  <c r="M9" i="6"/>
  <c r="Q9" i="6"/>
  <c r="R9" i="6"/>
  <c r="V9" i="6"/>
  <c r="W9" i="6"/>
  <c r="G10" i="6"/>
  <c r="H10" i="6"/>
  <c r="L10" i="6"/>
  <c r="M10" i="6"/>
  <c r="Q10" i="6"/>
  <c r="R10" i="6"/>
  <c r="V10" i="6"/>
  <c r="W10" i="6"/>
  <c r="G11" i="6"/>
  <c r="H11" i="6"/>
  <c r="L11" i="6"/>
  <c r="M11" i="6"/>
  <c r="Q11" i="6"/>
  <c r="R11" i="6"/>
  <c r="V11" i="6"/>
  <c r="W11" i="6"/>
  <c r="G12" i="6"/>
  <c r="H12" i="6"/>
  <c r="L12" i="6"/>
  <c r="M12" i="6"/>
  <c r="Q12" i="6"/>
  <c r="R12" i="6"/>
  <c r="V12" i="6"/>
  <c r="W12" i="6"/>
  <c r="G13" i="6"/>
  <c r="H13" i="6"/>
  <c r="L13" i="6"/>
  <c r="M13" i="6"/>
  <c r="Q13" i="6"/>
  <c r="R13" i="6"/>
  <c r="V13" i="6"/>
  <c r="W13" i="6"/>
  <c r="G14" i="6"/>
  <c r="H14" i="6"/>
  <c r="L14" i="6"/>
  <c r="M14" i="6"/>
  <c r="Q14" i="6"/>
  <c r="R14" i="6"/>
  <c r="V14" i="6"/>
  <c r="W14" i="6"/>
  <c r="G15" i="6"/>
  <c r="H15" i="6"/>
  <c r="L15" i="6"/>
  <c r="M15" i="6"/>
  <c r="Q15" i="6"/>
  <c r="R15" i="6"/>
  <c r="V15" i="6"/>
  <c r="W15" i="6"/>
  <c r="G16" i="6"/>
  <c r="H16" i="6"/>
  <c r="L16" i="6"/>
  <c r="M16" i="6"/>
  <c r="Q16" i="6"/>
  <c r="R16" i="6"/>
  <c r="V16" i="6"/>
  <c r="W16" i="6"/>
  <c r="G17" i="6"/>
  <c r="H17" i="6"/>
  <c r="L17" i="6"/>
  <c r="M17" i="6"/>
  <c r="Q17" i="6"/>
  <c r="R17" i="6"/>
  <c r="V17" i="6"/>
  <c r="W17" i="6"/>
  <c r="G18" i="6"/>
  <c r="H18" i="6"/>
  <c r="L18" i="6"/>
  <c r="M18" i="6"/>
  <c r="Q18" i="6"/>
  <c r="R18" i="6"/>
  <c r="V18" i="6"/>
  <c r="W18" i="6"/>
  <c r="G19" i="6"/>
  <c r="H19" i="6"/>
  <c r="L19" i="6"/>
  <c r="M19" i="6"/>
  <c r="Q19" i="6"/>
  <c r="R19" i="6"/>
  <c r="V19" i="6"/>
  <c r="W19" i="6"/>
  <c r="B13" i="13" l="1"/>
  <c r="B12" i="13"/>
  <c r="B11" i="13"/>
  <c r="B10" i="13"/>
  <c r="B9" i="13"/>
  <c r="B8" i="13"/>
  <c r="B7" i="13"/>
  <c r="B13" i="12"/>
  <c r="B12" i="12"/>
  <c r="B11" i="12"/>
  <c r="B10" i="12"/>
  <c r="B9" i="12"/>
  <c r="B8" i="12"/>
  <c r="B7" i="12"/>
  <c r="B13" i="11"/>
  <c r="B12" i="11"/>
  <c r="B11" i="11"/>
  <c r="B10" i="11"/>
  <c r="B9" i="11"/>
  <c r="B8" i="11"/>
  <c r="B7" i="11"/>
  <c r="B13" i="10"/>
  <c r="B12" i="10"/>
  <c r="B11" i="10"/>
  <c r="B10" i="10"/>
  <c r="B9" i="10"/>
  <c r="B8" i="10"/>
  <c r="B7" i="10"/>
  <c r="B13" i="9"/>
  <c r="B12" i="9"/>
  <c r="B11" i="9"/>
  <c r="B10" i="9"/>
  <c r="B9" i="9"/>
  <c r="B8" i="9"/>
  <c r="B7" i="9"/>
  <c r="B13" i="7"/>
  <c r="B12" i="7"/>
  <c r="B11" i="7"/>
  <c r="B10" i="7"/>
  <c r="B9" i="7"/>
  <c r="B8" i="7"/>
  <c r="B7" i="7"/>
  <c r="F12" i="2" l="1"/>
  <c r="F13" i="2"/>
  <c r="F14" i="2"/>
  <c r="F15" i="2"/>
  <c r="F16" i="2"/>
  <c r="B13" i="6" l="1"/>
  <c r="B12" i="6"/>
  <c r="B11" i="6"/>
  <c r="B10" i="6"/>
  <c r="B9" i="6"/>
  <c r="B8" i="6"/>
  <c r="B7" i="6"/>
  <c r="V7" i="13" l="1"/>
  <c r="R7" i="13"/>
  <c r="Q7" i="13"/>
  <c r="M7" i="13"/>
  <c r="L7" i="13"/>
  <c r="H7" i="13"/>
  <c r="G7" i="13"/>
  <c r="W7" i="13" s="1"/>
  <c r="V7" i="12"/>
  <c r="R7" i="12"/>
  <c r="Q7" i="12"/>
  <c r="M7" i="12"/>
  <c r="L7" i="12"/>
  <c r="H7" i="12"/>
  <c r="G7" i="12"/>
  <c r="V7" i="11"/>
  <c r="R7" i="11"/>
  <c r="Q7" i="11"/>
  <c r="M7" i="11"/>
  <c r="L7" i="11"/>
  <c r="H7" i="11"/>
  <c r="G7" i="11"/>
  <c r="V7" i="10"/>
  <c r="R7" i="10"/>
  <c r="Q7" i="10"/>
  <c r="M7" i="10"/>
  <c r="L7" i="10"/>
  <c r="H7" i="10"/>
  <c r="G7" i="10"/>
  <c r="V7" i="9"/>
  <c r="V6" i="9" s="1"/>
  <c r="R7" i="9"/>
  <c r="Q7" i="9"/>
  <c r="M7" i="9"/>
  <c r="L7" i="9"/>
  <c r="H7" i="9"/>
  <c r="G7" i="9"/>
  <c r="V7" i="7"/>
  <c r="V6" i="7" s="1"/>
  <c r="R7" i="7"/>
  <c r="Q7" i="7"/>
  <c r="M7" i="7"/>
  <c r="L7" i="7"/>
  <c r="H7" i="7"/>
  <c r="G7" i="7"/>
  <c r="V7" i="6"/>
  <c r="V6" i="6" s="1"/>
  <c r="R7" i="6"/>
  <c r="Q7" i="6"/>
  <c r="M7" i="6"/>
  <c r="L7" i="6"/>
  <c r="H7" i="6"/>
  <c r="G7" i="6"/>
  <c r="D5" i="5"/>
  <c r="E5" i="5"/>
  <c r="F5" i="5"/>
  <c r="G5" i="5"/>
  <c r="H5" i="5"/>
  <c r="I5" i="5"/>
  <c r="C5" i="5"/>
  <c r="F11" i="2"/>
  <c r="F10" i="2"/>
  <c r="H9" i="2"/>
  <c r="W7" i="7" l="1"/>
  <c r="W7" i="11"/>
  <c r="V6" i="11"/>
  <c r="V6" i="13"/>
  <c r="W7" i="6"/>
  <c r="Q6" i="6"/>
  <c r="V6" i="10"/>
  <c r="W7" i="12"/>
  <c r="V6" i="12"/>
  <c r="W7" i="9"/>
  <c r="L6" i="13"/>
  <c r="L6" i="6"/>
  <c r="L6" i="11"/>
  <c r="L6" i="12"/>
  <c r="Q6" i="7"/>
  <c r="Q6" i="9"/>
  <c r="F7" i="2"/>
  <c r="L6" i="7"/>
  <c r="L6" i="9"/>
  <c r="Q6" i="11"/>
  <c r="Q6" i="12"/>
  <c r="Q6" i="13"/>
  <c r="Q6" i="10"/>
  <c r="W7" i="10"/>
  <c r="L6" i="10"/>
  <c r="G6" i="13"/>
  <c r="G6" i="12"/>
  <c r="G6" i="11"/>
  <c r="G6" i="10"/>
  <c r="G6" i="9"/>
  <c r="G6" i="7"/>
  <c r="G6" i="6"/>
  <c r="K5" i="5"/>
  <c r="C6" i="2" s="1"/>
  <c r="G11" i="2" s="1"/>
  <c r="G12" i="2" l="1"/>
  <c r="G14" i="2"/>
  <c r="G16" i="2"/>
  <c r="G13" i="2"/>
  <c r="G15" i="2"/>
  <c r="W6" i="11"/>
  <c r="W6" i="6"/>
  <c r="W6" i="12"/>
  <c r="W6" i="7"/>
  <c r="W6" i="13"/>
  <c r="W6" i="9"/>
  <c r="W6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8" authorId="0" shapeId="0" xr:uid="{00000000-0006-0000-0200-000001000000}">
      <text>
        <r>
          <rPr>
            <sz val="9"/>
            <color indexed="81"/>
            <rFont val="Segoe UI"/>
            <family val="2"/>
          </rPr>
          <t>CB - Conhecimentos Básicos
CE - Conhecimentos Específicos</t>
        </r>
      </text>
    </comment>
    <comment ref="D8" authorId="0" shapeId="0" xr:uid="{00000000-0006-0000-0200-000002000000}">
      <text>
        <r>
          <rPr>
            <sz val="9"/>
            <color indexed="81"/>
            <rFont val="Segoe UI"/>
            <family val="2"/>
          </rPr>
          <t>Peso conform edital</t>
        </r>
      </text>
    </comment>
    <comment ref="E8" authorId="0" shapeId="0" xr:uid="{00000000-0006-0000-0200-000003000000}">
      <text>
        <r>
          <rPr>
            <sz val="9"/>
            <color indexed="81"/>
            <rFont val="Segoe UI"/>
            <family val="2"/>
          </rPr>
          <t>Quantidade de questões sugeridas</t>
        </r>
      </text>
    </comment>
  </commentList>
</comments>
</file>

<file path=xl/sharedStrings.xml><?xml version="1.0" encoding="utf-8"?>
<sst xmlns="http://schemas.openxmlformats.org/spreadsheetml/2006/main" count="737" uniqueCount="166">
  <si>
    <t>nº</t>
  </si>
  <si>
    <t>Disciplina</t>
  </si>
  <si>
    <t>Classificação</t>
  </si>
  <si>
    <t>Peso</t>
  </si>
  <si>
    <t>Qtd. Questões</t>
  </si>
  <si>
    <t>Total de pontos</t>
  </si>
  <si>
    <t>Tempo sugerido</t>
  </si>
  <si>
    <t>Tempo efetivo</t>
  </si>
  <si>
    <t>CB</t>
  </si>
  <si>
    <t xml:space="preserve">Disponível para estudo: </t>
  </si>
  <si>
    <t>Órgão</t>
  </si>
  <si>
    <t>Publicação</t>
  </si>
  <si>
    <t>Banca</t>
  </si>
  <si>
    <t>Link do edital</t>
  </si>
  <si>
    <t>Cargo</t>
  </si>
  <si>
    <t>Pré-requisitos</t>
  </si>
  <si>
    <t>Remuneração</t>
  </si>
  <si>
    <t>Vagas / Nomeações</t>
  </si>
  <si>
    <t>Incrições até</t>
  </si>
  <si>
    <t>Valor</t>
  </si>
  <si>
    <t>Data da Prova Objetiva</t>
  </si>
  <si>
    <t>Horas alocadas para estudo</t>
  </si>
  <si>
    <t>Intervalo</t>
  </si>
  <si>
    <t>Seg</t>
  </si>
  <si>
    <t>Ter</t>
  </si>
  <si>
    <t>Qua</t>
  </si>
  <si>
    <t>Qui</t>
  </si>
  <si>
    <t>Sex</t>
  </si>
  <si>
    <t>Sáb</t>
  </si>
  <si>
    <t>Dom</t>
  </si>
  <si>
    <t>06:00</t>
  </si>
  <si>
    <t>06:30</t>
  </si>
  <si>
    <t>07:00</t>
  </si>
  <si>
    <t>Estudar</t>
  </si>
  <si>
    <t>07:30</t>
  </si>
  <si>
    <t>estudar</t>
  </si>
  <si>
    <t>08:00</t>
  </si>
  <si>
    <t>08:30</t>
  </si>
  <si>
    <t>09:00</t>
  </si>
  <si>
    <t>09:30</t>
  </si>
  <si>
    <t>10:00</t>
  </si>
  <si>
    <t>10:30</t>
  </si>
  <si>
    <t>11:00</t>
  </si>
  <si>
    <t>11:30</t>
  </si>
  <si>
    <t>12:00</t>
  </si>
  <si>
    <t>12:30</t>
  </si>
  <si>
    <t>13:00</t>
  </si>
  <si>
    <t>13:30</t>
  </si>
  <si>
    <t>14:00</t>
  </si>
  <si>
    <t>14:30</t>
  </si>
  <si>
    <t>15:00</t>
  </si>
  <si>
    <t>15:30</t>
  </si>
  <si>
    <t>16:00</t>
  </si>
  <si>
    <t>16:30</t>
  </si>
  <si>
    <t>17:00</t>
  </si>
  <si>
    <t>17:30</t>
  </si>
  <si>
    <t>18:00</t>
  </si>
  <si>
    <t>18:30</t>
  </si>
  <si>
    <t>19:00</t>
  </si>
  <si>
    <t>19:30</t>
  </si>
  <si>
    <t>20:00</t>
  </si>
  <si>
    <t>20:30</t>
  </si>
  <si>
    <t>21:00</t>
  </si>
  <si>
    <t>21:30</t>
  </si>
  <si>
    <t>22:00</t>
  </si>
  <si>
    <t>22:30</t>
  </si>
  <si>
    <t>23:00</t>
  </si>
  <si>
    <t>23:30</t>
  </si>
  <si>
    <t>00:00</t>
  </si>
  <si>
    <t>Total</t>
  </si>
  <si>
    <t>Estudo inicial</t>
  </si>
  <si>
    <t>Total hora</t>
  </si>
  <si>
    <t>1º revisão (24 h)</t>
  </si>
  <si>
    <t>Total horas</t>
  </si>
  <si>
    <t>2ª revisão  (7 dias)</t>
  </si>
  <si>
    <t>3ª revisão (15 dias)</t>
  </si>
  <si>
    <t>Total de horas</t>
  </si>
  <si>
    <t>Disciplinas</t>
  </si>
  <si>
    <t>Conteúdo</t>
  </si>
  <si>
    <t>Data</t>
  </si>
  <si>
    <t>hora inicial</t>
  </si>
  <si>
    <t>hora final</t>
  </si>
  <si>
    <t>data sugerida</t>
  </si>
  <si>
    <t>Revisado?</t>
  </si>
  <si>
    <t>Não</t>
  </si>
  <si>
    <t>Sim</t>
  </si>
  <si>
    <t>Anotações</t>
  </si>
  <si>
    <t>Informática</t>
  </si>
  <si>
    <t>Língua Portuguesa</t>
  </si>
  <si>
    <t>Raciocínio Lógico</t>
  </si>
  <si>
    <t>Noções de Direito Administrativo</t>
  </si>
  <si>
    <t xml:space="preserve">Noções de Direito Constitucional </t>
  </si>
  <si>
    <t xml:space="preserve">Noções de Direito Processual Penal </t>
  </si>
  <si>
    <t xml:space="preserve">Noções de Legislação Penal Especial </t>
  </si>
  <si>
    <t>CE</t>
  </si>
  <si>
    <t>legislação e suas alterações.</t>
  </si>
  <si>
    <t>Tráfico ilícito e uso indevido de drogas (Lei nº 11.343/2006).</t>
  </si>
  <si>
    <t>Crimes hediondos (Lei nº 8.072/1990).</t>
  </si>
  <si>
    <t>Crimes resultantes de preconceitos de raça ou de cor (Lei nº 7.716/1989).</t>
  </si>
  <si>
    <t>Abuso de Autoridade (Lei nº 13.869/2019).</t>
  </si>
  <si>
    <t>Crimes de tortura (Lei nº 9.455/1997).</t>
  </si>
  <si>
    <t>Estatuto da Criança e do Adolescente (Lei nº 8.069/1990).</t>
  </si>
  <si>
    <t>Estatuto do desarmamento (Lei nº 10.826/2003).</t>
  </si>
  <si>
    <t>Crimes previstos no Código de proteção e defesa do consumidor (Lei nº 8.078/1990).</t>
  </si>
  <si>
    <t>Crimes contra o meio ambiente (Lei nº 9.605/1998).</t>
  </si>
  <si>
    <t>Juizados especiais (Lei nº 9.099/1995 e Lei nº 10.259/2001).</t>
  </si>
  <si>
    <t>Crimes previstos no Código de Trânsito Brasileiro (Lei nº 9.503/1997).</t>
  </si>
  <si>
    <t>Interceptação telefônica (Lei nº 9.296/1996).</t>
  </si>
  <si>
    <t>Lei nº 12.830/2013;</t>
  </si>
  <si>
    <t>Pacote Anti-Crime</t>
  </si>
  <si>
    <t>Inquérito policial; notitia criminis.</t>
  </si>
  <si>
    <t>Ação penal: espécies.</t>
  </si>
  <si>
    <t>Jurisdição; competência.</t>
  </si>
  <si>
    <t>Prova (artigos 158 a 184 do CPP).</t>
  </si>
  <si>
    <t>Prisão em flagrante.</t>
  </si>
  <si>
    <t>Prisão preventiva.</t>
  </si>
  <si>
    <t>Prisão temporária (Lei n.º 7.960/1989).</t>
  </si>
  <si>
    <t>Direitos e deveres fundamentais: direitos e deveres individuais e coletivos; direito à vida, à liberdade, à igualdade, à segurança e à propriedade; direitos sociais; nacionalidade; cidadania e direitos políticos; partidos políticos; garantias constitucionais individuais; garantias dos direitos coletivos, sociais e políticos.</t>
  </si>
  <si>
    <t>Poder Legislativo: fundamento, atribuições e garantias de independência. 3. Poder Executivo: forma e sistema de governo; chefia de Estado e chefia de governo; atribuições e responsabilidades do presidente da República.</t>
  </si>
  <si>
    <t>Defesa do Estado e das instituições democráticas: segurança pública; organização da segurança pública.</t>
  </si>
  <si>
    <t>Ordem social: base e objetivos; seguridade social; educação, cultura e desporto; ciência e tecnologia; comunicação social; meio ambiente; família, criança, adolescente e idoso.</t>
  </si>
  <si>
    <t>Declaração Universal dos Direitos Humanos (ONU – 1948).</t>
  </si>
  <si>
    <t>Estado, governo e administração pública: conceitos, elementos, poderes e organização; natureza, fins e princípios.</t>
  </si>
  <si>
    <t>Organização administrativa da União: administração direta e indireta.</t>
  </si>
  <si>
    <t>Agentes públicos: espécies e classificação; poderes, deveres e prerrogativas; cargo, emprego e função públicos; regime jurídico único: provimento, vacância, remoção, redistribuição e substituição; direitos e vantagens; regime disciplinar; responsabilidade civil, criminal e administrativa.</t>
  </si>
  <si>
    <t>Poderes administrativos: poder hierárquico; poder disciplinar; poder regulamentar; poder de polícia; uso e abuso do poder.</t>
  </si>
  <si>
    <t>Serviços públicos: conceito, classificação, regulamentação e controle; forma, meios e requisitos; delegação: concessão, permissão, autorização.</t>
  </si>
  <si>
    <t>Controle e responsabilização da administração: controle administrativo; controle judicial; controle legislativo; responsabilidade civil do Estado.</t>
  </si>
  <si>
    <t>Resolução de problemas envolvendo números reais, conjuntos, contagem e porcentagem.</t>
  </si>
  <si>
    <t>Sistemas, equações e regra de três.</t>
  </si>
  <si>
    <t>Semelhança e relações métricas no triângulo retângulo.</t>
  </si>
  <si>
    <t>Área, volume e capacidade.</t>
  </si>
  <si>
    <t>Medidas de tendência central, Leitura e interpretação de dados representados em tabelas e gráficos.</t>
  </si>
  <si>
    <t>Problemas de raciocínio lógico-matemático envolvendo proposições, conectivos, equivalência e implicação lógica.</t>
  </si>
  <si>
    <t>As questões de Língua Portuguesa visam a averiguar a capacidade da candidata e do candidato, quanto:</t>
  </si>
  <si>
    <t>à apreensão do significado global dos textos;</t>
  </si>
  <si>
    <t>ao estabelecimento de relações intratextuais e intertextuais;</t>
  </si>
  <si>
    <t>ao reconhecimento da função desempenhada por diferentes recursos gramaticais no texto, nos níveis fonológico, morfológico, sintático, semântico e textual/discursivo;</t>
  </si>
  <si>
    <t>à apreensão dos efeitos de sentido decorrentes do uso de recursos verbais e não verbais em textos de diferentes gêneros: tiras, quadrinhos, charges, gráficos, infográficos etc.;</t>
  </si>
  <si>
    <t>à identificação das ideias expressas no texto, bem como de sua hierarquia (principal ou secundária) e das relações entre elas (oposição, restrição, causa/consequência, exemplificação etc.);</t>
  </si>
  <si>
    <t>à análise da organização argumentativa do texto: identificação do ponto de vista (tese) do autor, reconhecimento e avaliação dos argumentos usados para fundamentá-lo;</t>
  </si>
  <si>
    <t>à dedução de ideias e pontos de vista implícitos no texto;</t>
  </si>
  <si>
    <t>ao reconhecimento das diferentes “vozes” dentro de um texto, bem como dos recursos linguísticos empregados para demarcá-las;</t>
  </si>
  <si>
    <t>ao reconhecimento da posição do autor frente às informações apresentadas no texto (fato ou opinião; concordância ou discordância etc.), bem como dos recursos linguísticos indicadores dessas avaliações;</t>
  </si>
  <si>
    <t>à identificação do significado de palavras, expressões ou estruturas frasais em determinados contextos;</t>
  </si>
  <si>
    <t>à identificação dos recursos coesivos do texto (expressões, formas pronominais, relatores) e das relações de sentido que estabelecem;</t>
  </si>
  <si>
    <t>ao domínio da variedade padrão escrita: normas de concordância, regência, ortografia, pontuação etc.</t>
  </si>
  <si>
    <t>ao reconhecimento de relações estruturais e semânticas entre frases ou expressões;</t>
  </si>
  <si>
    <t>à identificação, em textos de diferentes gêneros, das marcas linguísticas que singularizam as variedades linguísticas sociais, regionais ou de registro.</t>
  </si>
  <si>
    <t>Conceitos básicos de operação com arquivos no sistema operacional Linux (Ubuntu versão 14 ou superior).</t>
  </si>
  <si>
    <t>Noções de uso de Internet e correio eletrônico, utilizando os navegadores Firefox e Google Chrome no sistema operacional (Ubuntu versão 14 ou superior).</t>
  </si>
  <si>
    <t>Noções de trabalho com computadores em rede interna, no sistema operacional (Ubuntu versão 14 ou superior).</t>
  </si>
  <si>
    <t>Noções de escrita e editoração de texto utilizando LibreOffice-Writer (versão 5.0.6 ou superior).</t>
  </si>
  <si>
    <t>Noções de cálculo e organização de dados em planilhas eletrônicas utilizando o LibreOffice-Calc (versão 5.0.6 ou superior).</t>
  </si>
  <si>
    <t>Noções, como usuário, do funcionamento de computadores e de periféricos (impressoras e digitalizadoras).</t>
  </si>
  <si>
    <t>Noções, como usuário, do sistema operacional Linux (Ubuntu versão 14 ou superior).</t>
  </si>
  <si>
    <t>Polícia Civil do Estado do Paraná</t>
  </si>
  <si>
    <t>Fundação da Universidade Federal do Paraná (FUNPAR-UFPR)</t>
  </si>
  <si>
    <t>Cargos Delegado, Papiloscopista e Investigador</t>
  </si>
  <si>
    <t>Nível superior</t>
  </si>
  <si>
    <t>R$ 5.867,45 a R$ 18.280,05</t>
  </si>
  <si>
    <t>400 vagas anunciadas</t>
  </si>
  <si>
    <t>04/05/2020 a 02/06/2020</t>
  </si>
  <si>
    <t>Delegado de Polícia R$ 200,00 Investigador de Polícia R$ 120,00 Papiloscopista R$ 120,00</t>
  </si>
  <si>
    <t>26/07/2020 e 13/09/2020 (Delegado – Prova específica)</t>
  </si>
  <si>
    <t>EDITAL N° 002.2020 / PC 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</si>
</sst>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[$-F400]h:mm:ss\ AM/PM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4" tint="-0.499984740745262"/>
      <name val="Calibri Light"/>
      <family val="2"/>
      <scheme val="major"/>
    </font>
    <font>
      <sz val="9"/>
      <color indexed="81"/>
      <name val="Segoe UI"/>
      <family val="2"/>
    </font>
    <font>
      <sz val="8"/>
      <color theme="1"/>
      <name val="Calibri Light"/>
      <family val="2"/>
      <scheme val="major"/>
    </font>
    <font>
      <sz val="14"/>
      <color theme="4" tint="-0.499984740745262"/>
      <name val="Calibri Light"/>
      <family val="2"/>
      <scheme val="major"/>
    </font>
    <font>
      <b/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rgb="FF0070C0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0" tint="-0.499984740745262"/>
      <name val="Calibri Light"/>
      <family val="2"/>
      <scheme val="major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hair">
        <color theme="0"/>
      </top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8" fillId="0" borderId="0" xfId="0" applyFont="1"/>
    <xf numFmtId="0" fontId="0" fillId="0" borderId="0" xfId="0" applyAlignment="1">
      <alignment horizontal="left"/>
    </xf>
    <xf numFmtId="0" fontId="0" fillId="3" borderId="0" xfId="0" applyFill="1"/>
    <xf numFmtId="0" fontId="11" fillId="3" borderId="0" xfId="0" applyFont="1" applyFill="1"/>
    <xf numFmtId="0" fontId="1" fillId="3" borderId="0" xfId="0" applyFont="1" applyFill="1"/>
    <xf numFmtId="0" fontId="0" fillId="0" borderId="0" xfId="0" applyAlignment="1">
      <alignment horizontal="center" vertical="center" wrapText="1"/>
    </xf>
    <xf numFmtId="4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6" fontId="1" fillId="0" borderId="0" xfId="0" applyNumberFormat="1" applyFont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5" fontId="14" fillId="0" borderId="13" xfId="0" applyNumberFormat="1" applyFont="1" applyFill="1" applyBorder="1" applyAlignment="1">
      <alignment horizontal="center" vertical="center"/>
    </xf>
    <xf numFmtId="0" fontId="0" fillId="7" borderId="0" xfId="0" applyFill="1"/>
    <xf numFmtId="0" fontId="3" fillId="0" borderId="17" xfId="0" applyFont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46" fontId="7" fillId="0" borderId="4" xfId="0" applyNumberFormat="1" applyFont="1" applyFill="1" applyBorder="1" applyAlignment="1" applyProtection="1">
      <alignment horizontal="center" vertical="center"/>
      <protection locked="0"/>
    </xf>
    <xf numFmtId="46" fontId="0" fillId="0" borderId="0" xfId="0" applyNumberFormat="1" applyProtection="1"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46" fontId="4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2" fillId="0" borderId="7" xfId="0" applyNumberFormat="1" applyFont="1" applyBorder="1" applyAlignment="1" applyProtection="1">
      <alignment horizontal="center"/>
      <protection locked="0"/>
    </xf>
    <xf numFmtId="1" fontId="2" fillId="0" borderId="7" xfId="0" applyNumberFormat="1" applyFont="1" applyBorder="1" applyAlignment="1" applyProtection="1">
      <alignment horizontal="center"/>
      <protection locked="0"/>
    </xf>
    <xf numFmtId="46" fontId="2" fillId="0" borderId="7" xfId="0" applyNumberFormat="1" applyFont="1" applyBorder="1" applyAlignment="1" applyProtection="1">
      <alignment horizontal="center"/>
      <protection locked="0"/>
    </xf>
    <xf numFmtId="165" fontId="2" fillId="2" borderId="7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7" xfId="0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164" fontId="3" fillId="0" borderId="7" xfId="0" applyNumberFormat="1" applyFont="1" applyBorder="1" applyProtection="1"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46" fontId="2" fillId="0" borderId="0" xfId="0" applyNumberFormat="1" applyFont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49" fontId="1" fillId="6" borderId="3" xfId="0" applyNumberFormat="1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1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1" fillId="3" borderId="25" xfId="1" applyFont="1" applyFill="1" applyBorder="1" applyAlignment="1" applyProtection="1">
      <alignment horizontal="left"/>
      <protection locked="0"/>
    </xf>
    <xf numFmtId="14" fontId="3" fillId="0" borderId="2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165" fontId="3" fillId="2" borderId="23" xfId="0" applyNumberFormat="1" applyFont="1" applyFill="1" applyBorder="1" applyAlignment="1" applyProtection="1">
      <alignment horizontal="center"/>
      <protection locked="0"/>
    </xf>
    <xf numFmtId="14" fontId="15" fillId="0" borderId="0" xfId="0" applyNumberFormat="1" applyFont="1" applyAlignment="1" applyProtection="1">
      <alignment horizontal="center"/>
      <protection locked="0"/>
    </xf>
    <xf numFmtId="165" fontId="3" fillId="0" borderId="0" xfId="0" applyNumberFormat="1" applyFont="1" applyFill="1" applyAlignment="1" applyProtection="1">
      <alignment horizontal="center"/>
      <protection locked="0"/>
    </xf>
    <xf numFmtId="14" fontId="15" fillId="0" borderId="21" xfId="0" applyNumberFormat="1" applyFont="1" applyBorder="1" applyAlignment="1" applyProtection="1">
      <alignment horizontal="center"/>
      <protection locked="0"/>
    </xf>
    <xf numFmtId="14" fontId="15" fillId="0" borderId="22" xfId="0" applyNumberFormat="1" applyFont="1" applyBorder="1" applyAlignment="1" applyProtection="1">
      <alignment horizontal="center"/>
      <protection locked="0"/>
    </xf>
    <xf numFmtId="165" fontId="3" fillId="0" borderId="22" xfId="0" applyNumberFormat="1" applyFont="1" applyFill="1" applyBorder="1" applyAlignment="1" applyProtection="1">
      <alignment horizontal="center"/>
      <protection locked="0"/>
    </xf>
    <xf numFmtId="14" fontId="15" fillId="0" borderId="0" xfId="0" applyNumberFormat="1" applyFont="1" applyBorder="1" applyAlignment="1" applyProtection="1">
      <alignment horizontal="center"/>
      <protection locked="0"/>
    </xf>
    <xf numFmtId="165" fontId="3" fillId="0" borderId="24" xfId="0" applyNumberFormat="1" applyFont="1" applyBorder="1" applyAlignment="1" applyProtection="1">
      <alignment horizontal="center"/>
      <protection locked="0"/>
    </xf>
    <xf numFmtId="0" fontId="1" fillId="5" borderId="25" xfId="1" applyFont="1" applyFill="1" applyBorder="1" applyAlignment="1" applyProtection="1">
      <alignment horizontal="left"/>
      <protection locked="0"/>
    </xf>
    <xf numFmtId="0" fontId="0" fillId="0" borderId="0" xfId="0" applyProtection="1"/>
    <xf numFmtId="0" fontId="1" fillId="8" borderId="0" xfId="1" applyFont="1" applyFill="1" applyBorder="1" applyAlignment="1" applyProtection="1">
      <alignment horizontal="left"/>
      <protection locked="0"/>
    </xf>
    <xf numFmtId="0" fontId="17" fillId="0" borderId="0" xfId="1" applyFont="1" applyAlignment="1">
      <alignment horizontal="left"/>
    </xf>
    <xf numFmtId="14" fontId="0" fillId="0" borderId="0" xfId="0" applyNumberFormat="1" applyAlignment="1">
      <alignment horizontal="left"/>
    </xf>
    <xf numFmtId="0" fontId="18" fillId="0" borderId="0" xfId="0" applyFont="1"/>
    <xf numFmtId="0" fontId="1" fillId="8" borderId="25" xfId="1" applyFont="1" applyFill="1" applyBorder="1" applyAlignment="1" applyProtection="1">
      <alignment horizontal="left"/>
      <protection locked="0"/>
    </xf>
    <xf numFmtId="0" fontId="1" fillId="9" borderId="25" xfId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46" fontId="10" fillId="0" borderId="8" xfId="0" applyNumberFormat="1" applyFont="1" applyBorder="1" applyAlignment="1" applyProtection="1">
      <alignment horizontal="center" vertical="center"/>
      <protection locked="0"/>
    </xf>
    <xf numFmtId="46" fontId="10" fillId="0" borderId="9" xfId="0" applyNumberFormat="1" applyFont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2" borderId="28" xfId="0" applyFill="1" applyBorder="1" applyAlignment="1" applyProtection="1">
      <alignment horizontal="left" vertical="top" wrapText="1"/>
      <protection locked="0"/>
    </xf>
    <xf numFmtId="0" fontId="0" fillId="2" borderId="29" xfId="0" applyFill="1" applyBorder="1" applyAlignment="1" applyProtection="1">
      <alignment horizontal="left" vertical="top" wrapText="1"/>
      <protection locked="0"/>
    </xf>
    <xf numFmtId="0" fontId="0" fillId="2" borderId="30" xfId="0" applyFill="1" applyBorder="1" applyAlignment="1" applyProtection="1">
      <alignment horizontal="left" vertical="top" wrapText="1"/>
      <protection locked="0"/>
    </xf>
    <xf numFmtId="0" fontId="0" fillId="2" borderId="31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32" xfId="0" applyFill="1" applyBorder="1" applyAlignment="1" applyProtection="1">
      <alignment horizontal="left" vertical="top" wrapText="1"/>
      <protection locked="0"/>
    </xf>
    <xf numFmtId="0" fontId="0" fillId="2" borderId="33" xfId="0" applyFill="1" applyBorder="1" applyAlignment="1" applyProtection="1">
      <alignment horizontal="left" vertical="top" wrapText="1"/>
      <protection locked="0"/>
    </xf>
    <xf numFmtId="0" fontId="0" fillId="2" borderId="34" xfId="0" applyFill="1" applyBorder="1" applyAlignment="1" applyProtection="1">
      <alignment horizontal="left" vertical="top" wrapText="1"/>
      <protection locked="0"/>
    </xf>
    <xf numFmtId="0" fontId="0" fillId="2" borderId="35" xfId="0" applyFill="1" applyBorder="1" applyAlignment="1" applyProtection="1">
      <alignment horizontal="left" vertical="top" wrapText="1"/>
      <protection locked="0"/>
    </xf>
    <xf numFmtId="0" fontId="16" fillId="0" borderId="36" xfId="0" applyFont="1" applyBorder="1" applyAlignment="1" applyProtection="1">
      <alignment horizontal="center"/>
      <protection locked="0"/>
    </xf>
    <xf numFmtId="0" fontId="16" fillId="0" borderId="37" xfId="0" applyFont="1" applyBorder="1" applyAlignment="1" applyProtection="1">
      <alignment horizontal="center"/>
      <protection locked="0"/>
    </xf>
    <xf numFmtId="0" fontId="16" fillId="0" borderId="38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3" fillId="0" borderId="13" xfId="0" applyFont="1" applyBorder="1" applyProtection="1">
      <protection locked="0"/>
    </xf>
    <xf numFmtId="0" fontId="3" fillId="0" borderId="39" xfId="0" applyFont="1" applyBorder="1" applyProtection="1">
      <protection locked="0"/>
    </xf>
  </cellXfs>
  <cellStyles count="2">
    <cellStyle name="Hiperlink" xfId="1" builtinId="8"/>
    <cellStyle name="Normal" xfId="0" builtinId="0"/>
  </cellStyles>
  <dxfs count="52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grancursosonline.com.br/assinatura-ilimitada/" TargetMode="External"/><Relationship Id="rId1" Type="http://schemas.openxmlformats.org/officeDocument/2006/relationships/hyperlink" Target="#'Informa&#231;&#245;es l Concurso'!A1"/><Relationship Id="rId5" Type="http://schemas.openxmlformats.org/officeDocument/2006/relationships/image" Target="../media/image2.jpeg"/><Relationship Id="rId4" Type="http://schemas.openxmlformats.org/officeDocument/2006/relationships/hyperlink" Target="https://blog-static.infra.grancursosonline.com.br/wp-content/uploads/2020/04/09002835/Edital-PC-PR-Edital-Policia-Civil-Paran%C3%A1-Delegado-Investigador-e-Papiloscopista-2020.pdf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blog-static.infra.grancursosonline.com.br/wp-content/uploads/2020/04/09002835/Edital-PC-PR-Edital-Policia-Civil-Paran%C3%A1-Delegado-Investigador-e-Papiloscopista-2020.pdf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blog-static.infra.grancursosonline.com.br/wp-content/uploads/2020/04/09002835/Edital-PC-PR-Edital-Policia-Civil-Paran%C3%A1-Delegado-Investigador-e-Papiloscopista-2020.pdf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g"/><Relationship Id="rId3" Type="http://schemas.openxmlformats.org/officeDocument/2006/relationships/hyperlink" Target="#Cronograma!A1"/><Relationship Id="rId7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hyperlink" Target="https://blog-static.infra.grancursosonline.com.br/wp-content/uploads/2020/04/09002835/Edital-PC-PR-Edital-Policia-Civil-Paran%C3%A1-Delegado-Investigador-e-Papiloscopista-2020.pdf" TargetMode="External"/><Relationship Id="rId6" Type="http://schemas.openxmlformats.org/officeDocument/2006/relationships/hyperlink" Target="https://www.grancursosonline.com.br/assinatura-ilimitada/" TargetMode="External"/><Relationship Id="rId5" Type="http://schemas.openxmlformats.org/officeDocument/2006/relationships/hyperlink" Target="#Inform&#225;tica!A1"/><Relationship Id="rId4" Type="http://schemas.openxmlformats.org/officeDocument/2006/relationships/hyperlink" Target="#'Quadro de hor&#225;rios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1.png"/><Relationship Id="rId5" Type="http://schemas.openxmlformats.org/officeDocument/2006/relationships/hyperlink" Target="https://www.grancursosonline.com.br/assinatura-ilimitada/" TargetMode="External"/><Relationship Id="rId4" Type="http://schemas.openxmlformats.org/officeDocument/2006/relationships/hyperlink" Target="#Inform&#225;tica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1.png"/><Relationship Id="rId5" Type="http://schemas.openxmlformats.org/officeDocument/2006/relationships/hyperlink" Target="https://www.grancursosonline.com.br/assinatura-ilimitada/" TargetMode="External"/><Relationship Id="rId4" Type="http://schemas.openxmlformats.org/officeDocument/2006/relationships/hyperlink" Target="#Inform&#225;tica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blog-static.infra.grancursosonline.com.br/wp-content/uploads/2020/04/09002835/Edital-PC-PR-Edital-Policia-Civil-Paran%C3%A1-Delegado-Investigador-e-Papiloscopista-2020.pdf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blog-static.infra.grancursosonline.com.br/wp-content/uploads/2020/04/09002835/Edital-PC-PR-Edital-Policia-Civil-Paran%C3%A1-Delegado-Investigador-e-Papiloscopista-2020.pdf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blog-static.infra.grancursosonline.com.br/wp-content/uploads/2020/04/09002835/Edital-PC-PR-Edital-Policia-Civil-Paran%C3%A1-Delegado-Investigador-e-Papiloscopista-2020.pdf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blog-static.infra.grancursosonline.com.br/wp-content/uploads/2020/04/09002835/Edital-PC-PR-Edital-Policia-Civil-Paran%C3%A1-Delegado-Investigador-e-Papiloscopista-2020.pdf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blog-static.infra.grancursosonline.com.br/wp-content/uploads/2020/04/09002835/Edital-PC-PR-Edital-Policia-Civil-Paran%C3%A1-Delegado-Investigador-e-Papiloscopista-2020.pdf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14</xdr:col>
      <xdr:colOff>19050</xdr:colOff>
      <xdr:row>2</xdr:row>
      <xdr:rowOff>85725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D8ABE203-7621-41F4-B211-4F0C6A6ADF63}"/>
            </a:ext>
          </a:extLst>
        </xdr:cNvPr>
        <xdr:cNvSpPr/>
      </xdr:nvSpPr>
      <xdr:spPr>
        <a:xfrm>
          <a:off x="9525" y="9525"/>
          <a:ext cx="8543925" cy="457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190500</xdr:colOff>
      <xdr:row>0</xdr:row>
      <xdr:rowOff>0</xdr:rowOff>
    </xdr:from>
    <xdr:ext cx="3048000" cy="530658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D7FD87F7-B145-49E2-8C8D-9668C8A5A839}"/>
            </a:ext>
          </a:extLst>
        </xdr:cNvPr>
        <xdr:cNvSpPr txBox="1"/>
      </xdr:nvSpPr>
      <xdr:spPr>
        <a:xfrm>
          <a:off x="190500" y="0"/>
          <a:ext cx="30480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2800">
              <a:solidFill>
                <a:schemeClr val="bg1"/>
              </a:solidFill>
            </a:rPr>
            <a:t>Edital</a:t>
          </a:r>
          <a:r>
            <a:rPr lang="pt-BR" sz="2800" baseline="0">
              <a:solidFill>
                <a:schemeClr val="bg1"/>
              </a:solidFill>
            </a:rPr>
            <a:t> Vertical</a:t>
          </a:r>
          <a:endParaRPr lang="pt-BR" sz="1100">
            <a:solidFill>
              <a:schemeClr val="bg1"/>
            </a:solidFill>
          </a:endParaRPr>
        </a:p>
      </xdr:txBody>
    </xdr:sp>
    <xdr:clientData/>
  </xdr:oneCellAnchor>
  <xdr:oneCellAnchor>
    <xdr:from>
      <xdr:col>3</xdr:col>
      <xdr:colOff>542926</xdr:colOff>
      <xdr:row>2</xdr:row>
      <xdr:rowOff>142875</xdr:rowOff>
    </xdr:from>
    <xdr:ext cx="4514849" cy="1094274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1B58EF77-4FB0-4FAF-9E3C-289C0717E286}"/>
            </a:ext>
          </a:extLst>
        </xdr:cNvPr>
        <xdr:cNvSpPr txBox="1"/>
      </xdr:nvSpPr>
      <xdr:spPr>
        <a:xfrm>
          <a:off x="2371726" y="638175"/>
          <a:ext cx="4514849" cy="10942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3200">
              <a:solidFill>
                <a:schemeClr val="accent1">
                  <a:lumMod val="75000"/>
                </a:schemeClr>
              </a:solidFill>
            </a:rPr>
            <a:t>Polícia Civil do</a:t>
          </a:r>
          <a:r>
            <a:rPr lang="pt-BR" sz="3200" baseline="0">
              <a:solidFill>
                <a:schemeClr val="accent1">
                  <a:lumMod val="75000"/>
                </a:schemeClr>
              </a:solidFill>
            </a:rPr>
            <a:t> Estado do Paraná</a:t>
          </a:r>
          <a:endParaRPr lang="pt-BR" sz="3200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oneCellAnchor>
    <xdr:from>
      <xdr:col>3</xdr:col>
      <xdr:colOff>590551</xdr:colOff>
      <xdr:row>10</xdr:row>
      <xdr:rowOff>33530</xdr:rowOff>
    </xdr:from>
    <xdr:ext cx="3933824" cy="530658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A308ACEC-ADF1-4367-9FE8-639D431D22B8}"/>
            </a:ext>
          </a:extLst>
        </xdr:cNvPr>
        <xdr:cNvSpPr txBox="1"/>
      </xdr:nvSpPr>
      <xdr:spPr>
        <a:xfrm>
          <a:off x="2419351" y="2052830"/>
          <a:ext cx="3933824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2800">
              <a:solidFill>
                <a:schemeClr val="tx1"/>
              </a:solidFill>
            </a:rPr>
            <a:t>Investigador de Polícia</a:t>
          </a:r>
        </a:p>
      </xdr:txBody>
    </xdr:sp>
    <xdr:clientData/>
  </xdr:oneCellAnchor>
  <xdr:twoCellAnchor>
    <xdr:from>
      <xdr:col>12</xdr:col>
      <xdr:colOff>0</xdr:colOff>
      <xdr:row>11</xdr:row>
      <xdr:rowOff>28575</xdr:rowOff>
    </xdr:from>
    <xdr:to>
      <xdr:col>13</xdr:col>
      <xdr:colOff>581025</xdr:colOff>
      <xdr:row>13</xdr:row>
      <xdr:rowOff>114300</xdr:rowOff>
    </xdr:to>
    <xdr:sp macro="" textlink="">
      <xdr:nvSpPr>
        <xdr:cNvPr id="15" name="Retângul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7D97F0-53C9-461C-8F27-2B4623AA8146}"/>
            </a:ext>
          </a:extLst>
        </xdr:cNvPr>
        <xdr:cNvSpPr/>
      </xdr:nvSpPr>
      <xdr:spPr>
        <a:xfrm>
          <a:off x="7315200" y="2124075"/>
          <a:ext cx="1190625" cy="466725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Início</a:t>
          </a:r>
          <a:endParaRPr lang="pt-BR" sz="1100"/>
        </a:p>
      </xdr:txBody>
    </xdr:sp>
    <xdr:clientData/>
  </xdr:twoCellAnchor>
  <xdr:twoCellAnchor editAs="oneCell">
    <xdr:from>
      <xdr:col>10</xdr:col>
      <xdr:colOff>140628</xdr:colOff>
      <xdr:row>0</xdr:row>
      <xdr:rowOff>0</xdr:rowOff>
    </xdr:from>
    <xdr:to>
      <xdr:col>14</xdr:col>
      <xdr:colOff>76200</xdr:colOff>
      <xdr:row>2</xdr:row>
      <xdr:rowOff>114300</xdr:rowOff>
    </xdr:to>
    <xdr:pic>
      <xdr:nvPicPr>
        <xdr:cNvPr id="9" name="Imagem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663A04-3589-4F3B-B9E3-169312F72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6628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85725</xdr:rowOff>
    </xdr:from>
    <xdr:to>
      <xdr:col>3</xdr:col>
      <xdr:colOff>571500</xdr:colOff>
      <xdr:row>15</xdr:row>
      <xdr:rowOff>0</xdr:rowOff>
    </xdr:to>
    <xdr:pic>
      <xdr:nvPicPr>
        <xdr:cNvPr id="4" name="Imagem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2C6AA8C-A18F-48D5-927C-CAD9DB8D0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1025"/>
          <a:ext cx="2400300" cy="23907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989FE423-3296-4024-AC3F-01DC70654655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E0DC9D5-EC71-4BCA-B224-F305EEA70D92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8FC9ACCE-E343-425E-867E-ECB65BBF174F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D03E0818-0E6D-4364-B6F4-689C28F02010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79E7E8F-1B7B-41DA-90B6-283E0A30C491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381000</xdr:colOff>
      <xdr:row>0</xdr:row>
      <xdr:rowOff>0</xdr:rowOff>
    </xdr:from>
    <xdr:to>
      <xdr:col>23</xdr:col>
      <xdr:colOff>40347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0D9ABC-E373-4B04-8765-26F50A67A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59275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14</xdr:row>
      <xdr:rowOff>85725</xdr:rowOff>
    </xdr:from>
    <xdr:to>
      <xdr:col>1</xdr:col>
      <xdr:colOff>2847975</xdr:colOff>
      <xdr:row>31</xdr:row>
      <xdr:rowOff>133350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C104340-E937-4AE6-B66A-702862274B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943225"/>
          <a:ext cx="3305175" cy="33051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B1BB3AB6-3349-43D8-AD6F-091C7B5D0450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A5DD8190-AFC6-4D43-AA9A-5668D4C0E14F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594AAD1-7316-4957-9640-4B725A49F68B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0C79C8E-2233-4CC9-A7C9-DE09B60F7787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A75BA979-89FC-43A8-8212-6B9355752297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400050</xdr:colOff>
      <xdr:row>0</xdr:row>
      <xdr:rowOff>0</xdr:rowOff>
    </xdr:from>
    <xdr:to>
      <xdr:col>23</xdr:col>
      <xdr:colOff>59397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D3662AC-36BE-4D97-B727-AAA5891C7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78325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13</xdr:row>
      <xdr:rowOff>200025</xdr:rowOff>
    </xdr:from>
    <xdr:to>
      <xdr:col>1</xdr:col>
      <xdr:colOff>2895600</xdr:colOff>
      <xdr:row>25</xdr:row>
      <xdr:rowOff>57150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2770BAB-944A-4612-A1E2-A0A435142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629025"/>
          <a:ext cx="3305175" cy="3305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9</xdr:row>
      <xdr:rowOff>28575</xdr:rowOff>
    </xdr:from>
    <xdr:to>
      <xdr:col>1</xdr:col>
      <xdr:colOff>476193</xdr:colOff>
      <xdr:row>10</xdr:row>
      <xdr:rowOff>19027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EADF37-57D6-4A09-8642-6F961FA13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47825" y="1847850"/>
          <a:ext cx="457143" cy="18095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3000375</xdr:colOff>
      <xdr:row>1</xdr:row>
      <xdr:rowOff>85725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21C35E52-E13B-43FC-9FFC-135BD0183A6B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id="{823D7769-BA68-4FF3-B673-905E75978B7B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12" name="Retângulo 11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7DBD0CF-06F6-4A72-8B10-71C3FA54122D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13" name="Retângulo 12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F587C186-22E5-4521-8FDE-C8AADA8A101B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14" name="Retângulo 13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54EFD34-8B11-4AF5-94B0-07CEEB358325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3</xdr:col>
      <xdr:colOff>64428</xdr:colOff>
      <xdr:row>0</xdr:row>
      <xdr:rowOff>0</xdr:rowOff>
    </xdr:from>
    <xdr:to>
      <xdr:col>8</xdr:col>
      <xdr:colOff>0</xdr:colOff>
      <xdr:row>3</xdr:row>
      <xdr:rowOff>38100</xdr:rowOff>
    </xdr:to>
    <xdr:pic>
      <xdr:nvPicPr>
        <xdr:cNvPr id="10" name="Imagem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186A249-BC4B-46DB-BA54-B7F157573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5203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5</xdr:col>
      <xdr:colOff>304800</xdr:colOff>
      <xdr:row>2</xdr:row>
      <xdr:rowOff>180975</xdr:rowOff>
    </xdr:from>
    <xdr:to>
      <xdr:col>8</xdr:col>
      <xdr:colOff>0</xdr:colOff>
      <xdr:row>29</xdr:row>
      <xdr:rowOff>0</xdr:rowOff>
    </xdr:to>
    <xdr:pic>
      <xdr:nvPicPr>
        <xdr:cNvPr id="5" name="Imagem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6BE085-977F-4C5C-B76C-06B695880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7100" y="561975"/>
          <a:ext cx="1362075" cy="5257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247650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C392899B-11E2-4B60-86BC-E5C5736A0DCC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C923DF8-E117-420F-9BC7-6E07F0A898BE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63293D29-75BB-4FC0-A5A6-110ABD8F41FA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4CF34C1-FBA6-4DD4-94D4-AC62A5385106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9DB042C4-CCEC-45A5-99F1-F80418990AEC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5</xdr:col>
      <xdr:colOff>676275</xdr:colOff>
      <xdr:row>0</xdr:row>
      <xdr:rowOff>0</xdr:rowOff>
    </xdr:from>
    <xdr:to>
      <xdr:col>8</xdr:col>
      <xdr:colOff>183222</xdr:colOff>
      <xdr:row>3</xdr:row>
      <xdr:rowOff>38100</xdr:rowOff>
    </xdr:to>
    <xdr:pic>
      <xdr:nvPicPr>
        <xdr:cNvPr id="9" name="Imagem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88E09D0-EACC-4A8F-955F-4831FA10F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5550" y="0"/>
          <a:ext cx="2373972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238125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19ADF77-AED1-4905-96D0-037809B70077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2567970-B3C5-43C1-A35D-9AF3BB1A8C28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BA5A8C5-B6B7-4164-9AD7-60640E84F84C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6C42BA42-4698-4BD2-9202-E40CA5E4FE0A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DC23D58D-81B5-407E-A7D1-9CC93BBA65F7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8</xdr:col>
      <xdr:colOff>121578</xdr:colOff>
      <xdr:row>0</xdr:row>
      <xdr:rowOff>0</xdr:rowOff>
    </xdr:from>
    <xdr:to>
      <xdr:col>11</xdr:col>
      <xdr:colOff>0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71FAAA6-A36F-4E49-9699-EC7925A3E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4428" y="0"/>
          <a:ext cx="2373972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DBAA0583-C6F8-47F5-9BEC-DF3911E5B594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22EC4A1-E4F2-4836-8752-CBB8BC489C9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B022DCC4-845D-4B96-BBBC-FC39F375CF47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3C30B4A-D9D4-44DB-8557-70D2C32F9AD7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2BE170C-F1CB-46F4-85DD-C84F67C0750F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DFDBDD-0B6C-490E-A7E2-748707F2D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133349</xdr:colOff>
      <xdr:row>13</xdr:row>
      <xdr:rowOff>171450</xdr:rowOff>
    </xdr:from>
    <xdr:to>
      <xdr:col>1</xdr:col>
      <xdr:colOff>2828924</xdr:colOff>
      <xdr:row>31</xdr:row>
      <xdr:rowOff>19050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7D12882-47D2-43FE-A35E-8839764C1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6076950"/>
          <a:ext cx="3305175" cy="3305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B2B4DF8-ED2E-4B27-A2F0-F118B93556FE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82AFE6F7-E310-4E05-8284-4A32418393B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782D1C5-DBFC-40C2-814A-9BFC5EFBD816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9C726B3-B18B-45C2-BA0F-EEC6F1D27730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0884271-95D9-44F7-A7DF-25A6CEB47272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56B446-9F34-4FC8-AB08-0865BA85B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13</xdr:row>
      <xdr:rowOff>152400</xdr:rowOff>
    </xdr:from>
    <xdr:to>
      <xdr:col>1</xdr:col>
      <xdr:colOff>2857500</xdr:colOff>
      <xdr:row>17</xdr:row>
      <xdr:rowOff>600075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884472A-0D97-461D-ADAF-A21E4A4AD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6819900"/>
          <a:ext cx="3305175" cy="33051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788771DD-AC20-4C16-81B2-19C7E09EB8DB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619C5A3D-928D-484E-80FA-3E952523327F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98F7FAE-9A70-49C7-AB2F-DAF8183C3622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77B6732-2BF5-4B89-B121-3D669E8FE8CC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5395D4F-0941-4095-9A4B-425234118701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390525</xdr:colOff>
      <xdr:row>0</xdr:row>
      <xdr:rowOff>0</xdr:rowOff>
    </xdr:from>
    <xdr:to>
      <xdr:col>23</xdr:col>
      <xdr:colOff>49872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7D3DE6-68D5-4478-93DA-3B95995D4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88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13</xdr:row>
      <xdr:rowOff>161925</xdr:rowOff>
    </xdr:from>
    <xdr:to>
      <xdr:col>1</xdr:col>
      <xdr:colOff>2847975</xdr:colOff>
      <xdr:row>31</xdr:row>
      <xdr:rowOff>9525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5AD3747-8FDF-4D18-B4D1-C0A9C95E6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352925"/>
          <a:ext cx="3305175" cy="33051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C680816D-C79B-48FF-A702-5ED7132C344E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B3EB8BFF-6113-4D7B-85A3-2F75CB01C935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51125F59-099F-4D22-8122-0124A32656A9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1E33307-5118-4969-AF85-B8C02DB022BC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D25E8D9-6C8A-4D73-B6E8-59DA8E14B650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400050</xdr:colOff>
      <xdr:row>0</xdr:row>
      <xdr:rowOff>0</xdr:rowOff>
    </xdr:from>
    <xdr:to>
      <xdr:col>23</xdr:col>
      <xdr:colOff>59397</xdr:colOff>
      <xdr:row>3</xdr:row>
      <xdr:rowOff>38100</xdr:rowOff>
    </xdr:to>
    <xdr:pic>
      <xdr:nvPicPr>
        <xdr:cNvPr id="9" name="Imagem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1207FA-8809-478B-97E9-35F6034DE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78325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13</xdr:row>
      <xdr:rowOff>114300</xdr:rowOff>
    </xdr:from>
    <xdr:to>
      <xdr:col>1</xdr:col>
      <xdr:colOff>2924175</xdr:colOff>
      <xdr:row>30</xdr:row>
      <xdr:rowOff>152400</xdr:rowOff>
    </xdr:to>
    <xdr:pic>
      <xdr:nvPicPr>
        <xdr:cNvPr id="8" name="Imagem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953EC9E-060E-499F-AC71-DCD2ACF6B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6591300"/>
          <a:ext cx="3305175" cy="33051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5AD5BCF-0605-4977-897F-5D446C620576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8C4B6498-33EA-4E55-AD3A-967CE0CDDF90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2BC6660-584B-408B-80EF-AAAB4FB14E48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1A37D95-A2F0-4906-88B6-5830BA7E671B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8A5B7CF-5255-4A30-BF51-3415DE2FBE7B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342900</xdr:colOff>
      <xdr:row>0</xdr:row>
      <xdr:rowOff>0</xdr:rowOff>
    </xdr:from>
    <xdr:to>
      <xdr:col>23</xdr:col>
      <xdr:colOff>2247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6F35B0E-E457-46C2-AEB7-C60E5BE83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21175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13</xdr:row>
      <xdr:rowOff>133350</xdr:rowOff>
    </xdr:from>
    <xdr:to>
      <xdr:col>1</xdr:col>
      <xdr:colOff>2905125</xdr:colOff>
      <xdr:row>30</xdr:row>
      <xdr:rowOff>171450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1AACC45-88BA-490E-BC1D-C63E4F12E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6610350"/>
          <a:ext cx="3305175" cy="3305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showGridLines="0" workbookViewId="0">
      <selection activeCell="L9" sqref="L9"/>
    </sheetView>
  </sheetViews>
  <sheetFormatPr defaultColWidth="0" defaultRowHeight="15" zeroHeight="1" x14ac:dyDescent="0.25"/>
  <cols>
    <col min="1" max="14" width="9.140625" customWidth="1"/>
    <col min="15" max="15" width="2.7109375" customWidth="1"/>
    <col min="16" max="16384" width="9.140625" hidden="1"/>
  </cols>
  <sheetData>
    <row r="1" x14ac:dyDescent="0.25"/>
    <row r="2" ht="24" customHeight="1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35"/>
  <sheetViews>
    <sheetView showGridLines="0" workbookViewId="0">
      <selection activeCell="B7" sqref="B7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5" spans="1:23" x14ac:dyDescent="0.25">
      <c r="A5" s="1"/>
      <c r="B5" s="1"/>
      <c r="C5" s="11"/>
      <c r="D5" s="12"/>
      <c r="E5" s="13" t="s">
        <v>70</v>
      </c>
      <c r="F5" s="13"/>
      <c r="G5" s="14" t="s">
        <v>71</v>
      </c>
      <c r="H5" s="13"/>
      <c r="I5" s="13"/>
      <c r="J5" s="13" t="s">
        <v>72</v>
      </c>
      <c r="K5" s="13"/>
      <c r="L5" s="14" t="s">
        <v>73</v>
      </c>
      <c r="M5" s="12"/>
      <c r="N5" s="13"/>
      <c r="O5" s="13" t="s">
        <v>74</v>
      </c>
      <c r="P5" s="13"/>
      <c r="Q5" s="14"/>
      <c r="R5" s="12"/>
      <c r="S5" s="13"/>
      <c r="T5" s="13" t="s">
        <v>75</v>
      </c>
      <c r="U5" s="13"/>
      <c r="V5" s="14"/>
      <c r="W5" s="15" t="s">
        <v>76</v>
      </c>
    </row>
    <row r="6" spans="1:23" ht="30" x14ac:dyDescent="0.25">
      <c r="A6" s="26" t="s">
        <v>0</v>
      </c>
      <c r="B6" s="27" t="s">
        <v>77</v>
      </c>
      <c r="C6" s="25" t="s">
        <v>78</v>
      </c>
      <c r="D6" s="17" t="s">
        <v>79</v>
      </c>
      <c r="E6" s="18" t="s">
        <v>80</v>
      </c>
      <c r="F6" s="18" t="s">
        <v>81</v>
      </c>
      <c r="G6" s="19">
        <f>SUM(G7:G29)</f>
        <v>0.95833333333333248</v>
      </c>
      <c r="H6" s="20" t="s">
        <v>82</v>
      </c>
      <c r="I6" s="21" t="s">
        <v>83</v>
      </c>
      <c r="J6" s="18" t="s">
        <v>80</v>
      </c>
      <c r="K6" s="18" t="s">
        <v>81</v>
      </c>
      <c r="L6" s="19">
        <f>SUM(L7:L29)</f>
        <v>0</v>
      </c>
      <c r="M6" s="22" t="s">
        <v>82</v>
      </c>
      <c r="N6" s="20" t="s">
        <v>83</v>
      </c>
      <c r="O6" s="18" t="s">
        <v>80</v>
      </c>
      <c r="P6" s="18" t="s">
        <v>81</v>
      </c>
      <c r="Q6" s="19">
        <f>SUM(Q7:Q29)</f>
        <v>0.95833333333333248</v>
      </c>
      <c r="R6" s="20" t="s">
        <v>82</v>
      </c>
      <c r="S6" s="20" t="s">
        <v>83</v>
      </c>
      <c r="T6" s="18" t="s">
        <v>80</v>
      </c>
      <c r="U6" s="18" t="s">
        <v>81</v>
      </c>
      <c r="V6" s="19">
        <f>SUM(V7:V29)</f>
        <v>0.95833333333333248</v>
      </c>
      <c r="W6" s="23">
        <f>SUM(W7:W29)</f>
        <v>2.8749999999999991</v>
      </c>
    </row>
    <row r="7" spans="1:23" x14ac:dyDescent="0.25">
      <c r="A7" s="80">
        <v>1</v>
      </c>
      <c r="B7" s="80" t="str">
        <f>Cronograma!B10</f>
        <v>Informática</v>
      </c>
      <c r="C7" s="106" t="s">
        <v>110</v>
      </c>
      <c r="D7" s="63">
        <v>43930</v>
      </c>
      <c r="E7" s="64">
        <v>0.29166666666666669</v>
      </c>
      <c r="F7" s="64">
        <v>0.33333333333333331</v>
      </c>
      <c r="G7" s="65">
        <f>F7-E7</f>
        <v>4.166666666666663E-2</v>
      </c>
      <c r="H7" s="66">
        <f t="shared" ref="H7" si="0">IF(D7="","",D7+DAY(1))</f>
        <v>43931</v>
      </c>
      <c r="I7" s="66" t="s">
        <v>84</v>
      </c>
      <c r="J7" s="67">
        <v>0.29166666666666669</v>
      </c>
      <c r="K7" s="67">
        <v>0.33333333333333331</v>
      </c>
      <c r="L7" s="65">
        <f>IF(I7="sim",K7-J7,0)</f>
        <v>0</v>
      </c>
      <c r="M7" s="68">
        <f>IF(D7="","",D7+DAY(7))</f>
        <v>43937</v>
      </c>
      <c r="N7" s="69" t="s">
        <v>85</v>
      </c>
      <c r="O7" s="70">
        <v>0.29166666666666669</v>
      </c>
      <c r="P7" s="70">
        <v>0.33333333333333331</v>
      </c>
      <c r="Q7" s="65">
        <f>IF(N7="sim",P7-O7,0)</f>
        <v>4.166666666666663E-2</v>
      </c>
      <c r="R7" s="71">
        <f>IF(D7="","",D7+DAY(15))</f>
        <v>43945</v>
      </c>
      <c r="S7" s="66" t="s">
        <v>85</v>
      </c>
      <c r="T7" s="64">
        <v>0.29166666666666669</v>
      </c>
      <c r="U7" s="64">
        <v>0.33333333333333331</v>
      </c>
      <c r="V7" s="65">
        <f>IF(S7="sim",U7-T7,0)</f>
        <v>4.166666666666663E-2</v>
      </c>
      <c r="W7" s="72">
        <f>G7+L7+Q7+V7</f>
        <v>0.12499999999999989</v>
      </c>
    </row>
    <row r="8" spans="1:23" x14ac:dyDescent="0.25">
      <c r="A8" s="73">
        <v>2</v>
      </c>
      <c r="B8" s="73" t="str">
        <f>Cronograma!B11</f>
        <v>Língua Portuguesa</v>
      </c>
      <c r="C8" s="107" t="s">
        <v>111</v>
      </c>
      <c r="D8" s="63">
        <v>43931</v>
      </c>
      <c r="E8" s="64">
        <v>0.29166666666666669</v>
      </c>
      <c r="F8" s="64">
        <v>0.33333333333333331</v>
      </c>
      <c r="G8" s="65">
        <f t="shared" ref="G8:G29" si="1">F8-E8</f>
        <v>4.166666666666663E-2</v>
      </c>
      <c r="H8" s="66">
        <f t="shared" ref="H8:H29" si="2">IF(D8="","",D8+DAY(1))</f>
        <v>43932</v>
      </c>
      <c r="I8" s="66" t="s">
        <v>84</v>
      </c>
      <c r="J8" s="67">
        <v>0.29166666666666669</v>
      </c>
      <c r="K8" s="67">
        <v>0.33333333333333331</v>
      </c>
      <c r="L8" s="65">
        <f t="shared" ref="L8:L29" si="3">IF(I8="sim",K8-J8,0)</f>
        <v>0</v>
      </c>
      <c r="M8" s="68">
        <f t="shared" ref="M8:M29" si="4">IF(D8="","",D8+DAY(7))</f>
        <v>43938</v>
      </c>
      <c r="N8" s="69" t="s">
        <v>85</v>
      </c>
      <c r="O8" s="70">
        <v>0.29166666666666669</v>
      </c>
      <c r="P8" s="70">
        <v>0.33333333333333331</v>
      </c>
      <c r="Q8" s="65">
        <f t="shared" ref="Q8:Q29" si="5">IF(N8="sim",P8-O8,0)</f>
        <v>4.166666666666663E-2</v>
      </c>
      <c r="R8" s="71">
        <f t="shared" ref="R8:R29" si="6">IF(D8="","",D8+DAY(15))</f>
        <v>43946</v>
      </c>
      <c r="S8" s="66" t="s">
        <v>85</v>
      </c>
      <c r="T8" s="64">
        <v>0.29166666666666669</v>
      </c>
      <c r="U8" s="64">
        <v>0.33333333333333331</v>
      </c>
      <c r="V8" s="65">
        <f t="shared" ref="V8:V29" si="7">IF(S8="sim",U8-T8,0)</f>
        <v>4.166666666666663E-2</v>
      </c>
      <c r="W8" s="72">
        <f t="shared" ref="W8:W29" si="8">G8+L8+Q8+V8</f>
        <v>0.12499999999999989</v>
      </c>
    </row>
    <row r="9" spans="1:23" x14ac:dyDescent="0.25">
      <c r="A9" s="73">
        <v>3</v>
      </c>
      <c r="B9" s="73" t="str">
        <f>Cronograma!B12</f>
        <v>Raciocínio Lógico</v>
      </c>
      <c r="C9" s="107" t="s">
        <v>112</v>
      </c>
      <c r="D9" s="63">
        <v>43932</v>
      </c>
      <c r="E9" s="64">
        <v>0.29166666666666669</v>
      </c>
      <c r="F9" s="64">
        <v>0.33333333333333331</v>
      </c>
      <c r="G9" s="65">
        <f t="shared" si="1"/>
        <v>4.166666666666663E-2</v>
      </c>
      <c r="H9" s="66">
        <f t="shared" si="2"/>
        <v>43933</v>
      </c>
      <c r="I9" s="66" t="s">
        <v>84</v>
      </c>
      <c r="J9" s="67">
        <v>0.29166666666666669</v>
      </c>
      <c r="K9" s="67">
        <v>0.33333333333333331</v>
      </c>
      <c r="L9" s="65">
        <f t="shared" si="3"/>
        <v>0</v>
      </c>
      <c r="M9" s="68">
        <f t="shared" si="4"/>
        <v>43939</v>
      </c>
      <c r="N9" s="69" t="s">
        <v>85</v>
      </c>
      <c r="O9" s="70">
        <v>0.29166666666666669</v>
      </c>
      <c r="P9" s="70">
        <v>0.33333333333333331</v>
      </c>
      <c r="Q9" s="65">
        <f t="shared" si="5"/>
        <v>4.166666666666663E-2</v>
      </c>
      <c r="R9" s="71">
        <f t="shared" si="6"/>
        <v>43947</v>
      </c>
      <c r="S9" s="66" t="s">
        <v>85</v>
      </c>
      <c r="T9" s="64">
        <v>0.29166666666666669</v>
      </c>
      <c r="U9" s="64">
        <v>0.33333333333333331</v>
      </c>
      <c r="V9" s="65">
        <f t="shared" si="7"/>
        <v>4.166666666666663E-2</v>
      </c>
      <c r="W9" s="72">
        <f t="shared" si="8"/>
        <v>0.12499999999999989</v>
      </c>
    </row>
    <row r="10" spans="1:23" x14ac:dyDescent="0.25">
      <c r="A10" s="73">
        <v>4</v>
      </c>
      <c r="B10" s="73" t="str">
        <f>Cronograma!B13</f>
        <v>Noções de Direito Administrativo</v>
      </c>
      <c r="C10" s="107" t="s">
        <v>113</v>
      </c>
      <c r="D10" s="63">
        <v>43933</v>
      </c>
      <c r="E10" s="64">
        <v>0.29166666666666669</v>
      </c>
      <c r="F10" s="64">
        <v>0.33333333333333331</v>
      </c>
      <c r="G10" s="65">
        <f t="shared" si="1"/>
        <v>4.166666666666663E-2</v>
      </c>
      <c r="H10" s="66">
        <f t="shared" si="2"/>
        <v>43934</v>
      </c>
      <c r="I10" s="66" t="s">
        <v>84</v>
      </c>
      <c r="J10" s="67">
        <v>0.29166666666666669</v>
      </c>
      <c r="K10" s="67">
        <v>0.33333333333333331</v>
      </c>
      <c r="L10" s="65">
        <f t="shared" si="3"/>
        <v>0</v>
      </c>
      <c r="M10" s="68">
        <f t="shared" si="4"/>
        <v>43940</v>
      </c>
      <c r="N10" s="69" t="s">
        <v>85</v>
      </c>
      <c r="O10" s="70">
        <v>0.29166666666666669</v>
      </c>
      <c r="P10" s="70">
        <v>0.33333333333333331</v>
      </c>
      <c r="Q10" s="65">
        <f t="shared" si="5"/>
        <v>4.166666666666663E-2</v>
      </c>
      <c r="R10" s="71">
        <f t="shared" si="6"/>
        <v>43948</v>
      </c>
      <c r="S10" s="66" t="s">
        <v>85</v>
      </c>
      <c r="T10" s="64">
        <v>0.29166666666666669</v>
      </c>
      <c r="U10" s="64">
        <v>0.33333333333333331</v>
      </c>
      <c r="V10" s="65">
        <f t="shared" si="7"/>
        <v>4.166666666666663E-2</v>
      </c>
      <c r="W10" s="72">
        <f t="shared" si="8"/>
        <v>0.12499999999999989</v>
      </c>
    </row>
    <row r="11" spans="1:23" x14ac:dyDescent="0.25">
      <c r="A11" s="73">
        <v>5</v>
      </c>
      <c r="B11" s="73" t="str">
        <f>Cronograma!B14</f>
        <v xml:space="preserve">Noções de Direito Constitucional </v>
      </c>
      <c r="C11" s="107" t="s">
        <v>114</v>
      </c>
      <c r="D11" s="63">
        <v>43934</v>
      </c>
      <c r="E11" s="64">
        <v>0.29166666666666669</v>
      </c>
      <c r="F11" s="64">
        <v>0.33333333333333331</v>
      </c>
      <c r="G11" s="65">
        <f t="shared" si="1"/>
        <v>4.166666666666663E-2</v>
      </c>
      <c r="H11" s="66">
        <f t="shared" si="2"/>
        <v>43935</v>
      </c>
      <c r="I11" s="66" t="s">
        <v>84</v>
      </c>
      <c r="J11" s="67">
        <v>0.29166666666666669</v>
      </c>
      <c r="K11" s="67">
        <v>0.33333333333333331</v>
      </c>
      <c r="L11" s="65">
        <f t="shared" si="3"/>
        <v>0</v>
      </c>
      <c r="M11" s="68">
        <f t="shared" si="4"/>
        <v>43941</v>
      </c>
      <c r="N11" s="69" t="s">
        <v>85</v>
      </c>
      <c r="O11" s="70">
        <v>0.29166666666666669</v>
      </c>
      <c r="P11" s="70">
        <v>0.33333333333333331</v>
      </c>
      <c r="Q11" s="65">
        <f t="shared" si="5"/>
        <v>4.166666666666663E-2</v>
      </c>
      <c r="R11" s="71">
        <f t="shared" si="6"/>
        <v>43949</v>
      </c>
      <c r="S11" s="66" t="s">
        <v>85</v>
      </c>
      <c r="T11" s="64">
        <v>0.29166666666666669</v>
      </c>
      <c r="U11" s="64">
        <v>0.33333333333333331</v>
      </c>
      <c r="V11" s="65">
        <f t="shared" si="7"/>
        <v>4.166666666666663E-2</v>
      </c>
      <c r="W11" s="72">
        <f t="shared" si="8"/>
        <v>0.12499999999999989</v>
      </c>
    </row>
    <row r="12" spans="1:23" x14ac:dyDescent="0.25">
      <c r="A12" s="62">
        <v>6</v>
      </c>
      <c r="B12" s="62" t="str">
        <f>Cronograma!B15</f>
        <v xml:space="preserve">Noções de Direito Processual Penal </v>
      </c>
      <c r="C12" s="107" t="s">
        <v>115</v>
      </c>
      <c r="D12" s="63">
        <v>43935</v>
      </c>
      <c r="E12" s="64">
        <v>0.29166666666666669</v>
      </c>
      <c r="F12" s="64">
        <v>0.33333333333333331</v>
      </c>
      <c r="G12" s="65">
        <f t="shared" si="1"/>
        <v>4.166666666666663E-2</v>
      </c>
      <c r="H12" s="66">
        <f t="shared" si="2"/>
        <v>43936</v>
      </c>
      <c r="I12" s="66" t="s">
        <v>84</v>
      </c>
      <c r="J12" s="67">
        <v>0.29166666666666669</v>
      </c>
      <c r="K12" s="67">
        <v>0.33333333333333331</v>
      </c>
      <c r="L12" s="65">
        <f t="shared" si="3"/>
        <v>0</v>
      </c>
      <c r="M12" s="68">
        <f t="shared" si="4"/>
        <v>43942</v>
      </c>
      <c r="N12" s="69" t="s">
        <v>85</v>
      </c>
      <c r="O12" s="70">
        <v>0.29166666666666669</v>
      </c>
      <c r="P12" s="70">
        <v>0.33333333333333331</v>
      </c>
      <c r="Q12" s="65">
        <f t="shared" si="5"/>
        <v>4.166666666666663E-2</v>
      </c>
      <c r="R12" s="71">
        <f t="shared" si="6"/>
        <v>43950</v>
      </c>
      <c r="S12" s="66" t="s">
        <v>85</v>
      </c>
      <c r="T12" s="64">
        <v>0.29166666666666669</v>
      </c>
      <c r="U12" s="64">
        <v>0.33333333333333331</v>
      </c>
      <c r="V12" s="65">
        <f t="shared" si="7"/>
        <v>4.166666666666663E-2</v>
      </c>
      <c r="W12" s="72">
        <f t="shared" si="8"/>
        <v>0.12499999999999989</v>
      </c>
    </row>
    <row r="13" spans="1:23" x14ac:dyDescent="0.25">
      <c r="A13" s="73">
        <v>7</v>
      </c>
      <c r="B13" s="73" t="str">
        <f>Cronograma!B16</f>
        <v xml:space="preserve">Noções de Legislação Penal Especial </v>
      </c>
      <c r="C13" s="107" t="s">
        <v>116</v>
      </c>
      <c r="D13" s="63">
        <v>43936</v>
      </c>
      <c r="E13" s="64">
        <v>0.29166666666666669</v>
      </c>
      <c r="F13" s="64">
        <v>0.33333333333333331</v>
      </c>
      <c r="G13" s="65">
        <f t="shared" si="1"/>
        <v>4.166666666666663E-2</v>
      </c>
      <c r="H13" s="66">
        <f t="shared" si="2"/>
        <v>43937</v>
      </c>
      <c r="I13" s="66" t="s">
        <v>84</v>
      </c>
      <c r="J13" s="67">
        <v>0.29166666666666669</v>
      </c>
      <c r="K13" s="67">
        <v>0.33333333333333331</v>
      </c>
      <c r="L13" s="65">
        <f t="shared" si="3"/>
        <v>0</v>
      </c>
      <c r="M13" s="68">
        <f t="shared" si="4"/>
        <v>43943</v>
      </c>
      <c r="N13" s="69" t="s">
        <v>85</v>
      </c>
      <c r="O13" s="70">
        <v>0.29166666666666669</v>
      </c>
      <c r="P13" s="70">
        <v>0.33333333333333331</v>
      </c>
      <c r="Q13" s="65">
        <f t="shared" si="5"/>
        <v>4.166666666666663E-2</v>
      </c>
      <c r="R13" s="71">
        <f t="shared" si="6"/>
        <v>43951</v>
      </c>
      <c r="S13" s="66" t="s">
        <v>85</v>
      </c>
      <c r="T13" s="64">
        <v>0.29166666666666669</v>
      </c>
      <c r="U13" s="64">
        <v>0.33333333333333331</v>
      </c>
      <c r="V13" s="65">
        <f t="shared" si="7"/>
        <v>4.166666666666663E-2</v>
      </c>
      <c r="W13" s="72">
        <f t="shared" si="8"/>
        <v>0.12499999999999989</v>
      </c>
    </row>
    <row r="14" spans="1:23" x14ac:dyDescent="0.25">
      <c r="A14" s="79"/>
      <c r="B14" s="79"/>
      <c r="C14" s="108"/>
      <c r="D14" s="63">
        <v>43937</v>
      </c>
      <c r="E14" s="64">
        <v>0.29166666666666669</v>
      </c>
      <c r="F14" s="64">
        <v>0.33333333333333331</v>
      </c>
      <c r="G14" s="65">
        <f t="shared" si="1"/>
        <v>4.166666666666663E-2</v>
      </c>
      <c r="H14" s="66">
        <f t="shared" si="2"/>
        <v>43938</v>
      </c>
      <c r="I14" s="66" t="s">
        <v>84</v>
      </c>
      <c r="J14" s="67">
        <v>0.29166666666666669</v>
      </c>
      <c r="K14" s="67">
        <v>0.33333333333333331</v>
      </c>
      <c r="L14" s="65">
        <f t="shared" si="3"/>
        <v>0</v>
      </c>
      <c r="M14" s="68">
        <f t="shared" si="4"/>
        <v>43944</v>
      </c>
      <c r="N14" s="69" t="s">
        <v>85</v>
      </c>
      <c r="O14" s="70">
        <v>0.29166666666666669</v>
      </c>
      <c r="P14" s="70">
        <v>0.33333333333333331</v>
      </c>
      <c r="Q14" s="65">
        <f t="shared" si="5"/>
        <v>4.166666666666663E-2</v>
      </c>
      <c r="R14" s="71">
        <f t="shared" si="6"/>
        <v>43952</v>
      </c>
      <c r="S14" s="66" t="s">
        <v>85</v>
      </c>
      <c r="T14" s="64">
        <v>0.29166666666666669</v>
      </c>
      <c r="U14" s="64">
        <v>0.33333333333333331</v>
      </c>
      <c r="V14" s="65">
        <f t="shared" si="7"/>
        <v>4.166666666666663E-2</v>
      </c>
      <c r="W14" s="72">
        <f t="shared" si="8"/>
        <v>0.12499999999999989</v>
      </c>
    </row>
    <row r="15" spans="1:23" x14ac:dyDescent="0.25">
      <c r="A15" s="79"/>
      <c r="B15" s="79"/>
      <c r="C15" s="108"/>
      <c r="D15" s="63">
        <v>43938</v>
      </c>
      <c r="E15" s="64">
        <v>0.29166666666666669</v>
      </c>
      <c r="F15" s="64">
        <v>0.33333333333333331</v>
      </c>
      <c r="G15" s="65">
        <f t="shared" si="1"/>
        <v>4.166666666666663E-2</v>
      </c>
      <c r="H15" s="66">
        <f t="shared" si="2"/>
        <v>43939</v>
      </c>
      <c r="I15" s="66" t="s">
        <v>84</v>
      </c>
      <c r="J15" s="67">
        <v>0.29166666666666669</v>
      </c>
      <c r="K15" s="67">
        <v>0.33333333333333331</v>
      </c>
      <c r="L15" s="65">
        <f t="shared" si="3"/>
        <v>0</v>
      </c>
      <c r="M15" s="68">
        <f t="shared" si="4"/>
        <v>43945</v>
      </c>
      <c r="N15" s="69" t="s">
        <v>85</v>
      </c>
      <c r="O15" s="70">
        <v>0.29166666666666669</v>
      </c>
      <c r="P15" s="70">
        <v>0.33333333333333331</v>
      </c>
      <c r="Q15" s="65">
        <f t="shared" si="5"/>
        <v>4.166666666666663E-2</v>
      </c>
      <c r="R15" s="71">
        <f t="shared" si="6"/>
        <v>43953</v>
      </c>
      <c r="S15" s="66" t="s">
        <v>85</v>
      </c>
      <c r="T15" s="64">
        <v>0.29166666666666669</v>
      </c>
      <c r="U15" s="64">
        <v>0.33333333333333331</v>
      </c>
      <c r="V15" s="65">
        <f t="shared" si="7"/>
        <v>4.166666666666663E-2</v>
      </c>
      <c r="W15" s="72">
        <f t="shared" si="8"/>
        <v>0.12499999999999989</v>
      </c>
    </row>
    <row r="16" spans="1:23" x14ac:dyDescent="0.25">
      <c r="A16" s="79"/>
      <c r="B16" s="79"/>
      <c r="C16" s="108"/>
      <c r="D16" s="63">
        <v>43939</v>
      </c>
      <c r="E16" s="64">
        <v>0.29166666666666669</v>
      </c>
      <c r="F16" s="64">
        <v>0.33333333333333331</v>
      </c>
      <c r="G16" s="65">
        <f t="shared" si="1"/>
        <v>4.166666666666663E-2</v>
      </c>
      <c r="H16" s="66">
        <f t="shared" si="2"/>
        <v>43940</v>
      </c>
      <c r="I16" s="66" t="s">
        <v>84</v>
      </c>
      <c r="J16" s="67">
        <v>0.29166666666666669</v>
      </c>
      <c r="K16" s="67">
        <v>0.33333333333333331</v>
      </c>
      <c r="L16" s="65">
        <f t="shared" si="3"/>
        <v>0</v>
      </c>
      <c r="M16" s="68">
        <f t="shared" si="4"/>
        <v>43946</v>
      </c>
      <c r="N16" s="69" t="s">
        <v>85</v>
      </c>
      <c r="O16" s="70">
        <v>0.29166666666666669</v>
      </c>
      <c r="P16" s="70">
        <v>0.33333333333333331</v>
      </c>
      <c r="Q16" s="65">
        <f t="shared" si="5"/>
        <v>4.166666666666663E-2</v>
      </c>
      <c r="R16" s="71">
        <f t="shared" si="6"/>
        <v>43954</v>
      </c>
      <c r="S16" s="66" t="s">
        <v>85</v>
      </c>
      <c r="T16" s="64">
        <v>0.29166666666666669</v>
      </c>
      <c r="U16" s="64">
        <v>0.33333333333333331</v>
      </c>
      <c r="V16" s="65">
        <f t="shared" si="7"/>
        <v>4.166666666666663E-2</v>
      </c>
      <c r="W16" s="72">
        <f t="shared" si="8"/>
        <v>0.12499999999999989</v>
      </c>
    </row>
    <row r="17" spans="1:23" x14ac:dyDescent="0.25">
      <c r="A17" s="75"/>
      <c r="B17" s="75"/>
      <c r="C17" s="108"/>
      <c r="D17" s="63">
        <v>43940</v>
      </c>
      <c r="E17" s="64">
        <v>0.29166666666666669</v>
      </c>
      <c r="F17" s="64">
        <v>0.33333333333333331</v>
      </c>
      <c r="G17" s="65">
        <f t="shared" si="1"/>
        <v>4.166666666666663E-2</v>
      </c>
      <c r="H17" s="66">
        <f t="shared" si="2"/>
        <v>43941</v>
      </c>
      <c r="I17" s="66" t="s">
        <v>84</v>
      </c>
      <c r="J17" s="67">
        <v>0.29166666666666669</v>
      </c>
      <c r="K17" s="67">
        <v>0.33333333333333331</v>
      </c>
      <c r="L17" s="65">
        <f t="shared" si="3"/>
        <v>0</v>
      </c>
      <c r="M17" s="68">
        <f t="shared" si="4"/>
        <v>43947</v>
      </c>
      <c r="N17" s="69" t="s">
        <v>85</v>
      </c>
      <c r="O17" s="70">
        <v>0.29166666666666669</v>
      </c>
      <c r="P17" s="70">
        <v>0.33333333333333331</v>
      </c>
      <c r="Q17" s="65">
        <f t="shared" si="5"/>
        <v>4.166666666666663E-2</v>
      </c>
      <c r="R17" s="71">
        <f t="shared" si="6"/>
        <v>43955</v>
      </c>
      <c r="S17" s="66" t="s">
        <v>85</v>
      </c>
      <c r="T17" s="64">
        <v>0.29166666666666669</v>
      </c>
      <c r="U17" s="64">
        <v>0.33333333333333331</v>
      </c>
      <c r="V17" s="65">
        <f t="shared" si="7"/>
        <v>4.166666666666663E-2</v>
      </c>
      <c r="W17" s="72">
        <f t="shared" si="8"/>
        <v>0.12499999999999989</v>
      </c>
    </row>
    <row r="18" spans="1:23" x14ac:dyDescent="0.25">
      <c r="A18" s="75"/>
      <c r="B18" s="75"/>
      <c r="C18" s="108"/>
      <c r="D18" s="63">
        <v>43941</v>
      </c>
      <c r="E18" s="64">
        <v>0.29166666666666669</v>
      </c>
      <c r="F18" s="64">
        <v>0.33333333333333331</v>
      </c>
      <c r="G18" s="65">
        <f t="shared" si="1"/>
        <v>4.166666666666663E-2</v>
      </c>
      <c r="H18" s="66">
        <f t="shared" si="2"/>
        <v>43942</v>
      </c>
      <c r="I18" s="66" t="s">
        <v>84</v>
      </c>
      <c r="J18" s="67">
        <v>0.29166666666666669</v>
      </c>
      <c r="K18" s="67">
        <v>0.33333333333333331</v>
      </c>
      <c r="L18" s="65">
        <f t="shared" si="3"/>
        <v>0</v>
      </c>
      <c r="M18" s="68">
        <f t="shared" si="4"/>
        <v>43948</v>
      </c>
      <c r="N18" s="69" t="s">
        <v>85</v>
      </c>
      <c r="O18" s="70">
        <v>0.29166666666666669</v>
      </c>
      <c r="P18" s="70">
        <v>0.33333333333333331</v>
      </c>
      <c r="Q18" s="65">
        <f t="shared" si="5"/>
        <v>4.166666666666663E-2</v>
      </c>
      <c r="R18" s="71">
        <f t="shared" si="6"/>
        <v>43956</v>
      </c>
      <c r="S18" s="66" t="s">
        <v>85</v>
      </c>
      <c r="T18" s="64">
        <v>0.29166666666666669</v>
      </c>
      <c r="U18" s="64">
        <v>0.33333333333333331</v>
      </c>
      <c r="V18" s="65">
        <f t="shared" si="7"/>
        <v>4.166666666666663E-2</v>
      </c>
      <c r="W18" s="72">
        <f t="shared" si="8"/>
        <v>0.12499999999999989</v>
      </c>
    </row>
    <row r="19" spans="1:23" x14ac:dyDescent="0.25">
      <c r="A19" s="75"/>
      <c r="B19" s="75"/>
      <c r="C19" s="108"/>
      <c r="D19" s="63">
        <v>43942</v>
      </c>
      <c r="E19" s="64">
        <v>0.29166666666666669</v>
      </c>
      <c r="F19" s="64">
        <v>0.33333333333333331</v>
      </c>
      <c r="G19" s="65">
        <f t="shared" si="1"/>
        <v>4.166666666666663E-2</v>
      </c>
      <c r="H19" s="66">
        <f t="shared" si="2"/>
        <v>43943</v>
      </c>
      <c r="I19" s="66" t="s">
        <v>84</v>
      </c>
      <c r="J19" s="67">
        <v>0.29166666666666669</v>
      </c>
      <c r="K19" s="67">
        <v>0.33333333333333331</v>
      </c>
      <c r="L19" s="65">
        <f t="shared" si="3"/>
        <v>0</v>
      </c>
      <c r="M19" s="68">
        <f t="shared" si="4"/>
        <v>43949</v>
      </c>
      <c r="N19" s="69" t="s">
        <v>85</v>
      </c>
      <c r="O19" s="70">
        <v>0.29166666666666669</v>
      </c>
      <c r="P19" s="70">
        <v>0.33333333333333331</v>
      </c>
      <c r="Q19" s="65">
        <f t="shared" si="5"/>
        <v>4.166666666666663E-2</v>
      </c>
      <c r="R19" s="71">
        <f t="shared" si="6"/>
        <v>43957</v>
      </c>
      <c r="S19" s="66" t="s">
        <v>85</v>
      </c>
      <c r="T19" s="64">
        <v>0.29166666666666669</v>
      </c>
      <c r="U19" s="64">
        <v>0.33333333333333331</v>
      </c>
      <c r="V19" s="65">
        <f t="shared" si="7"/>
        <v>4.166666666666663E-2</v>
      </c>
      <c r="W19" s="72">
        <f t="shared" si="8"/>
        <v>0.12499999999999989</v>
      </c>
    </row>
    <row r="20" spans="1:23" x14ac:dyDescent="0.25">
      <c r="A20" s="75"/>
      <c r="B20" s="75"/>
      <c r="C20" s="108"/>
      <c r="D20" s="63">
        <v>43943</v>
      </c>
      <c r="E20" s="64">
        <v>0.29166666666666669</v>
      </c>
      <c r="F20" s="64">
        <v>0.33333333333333331</v>
      </c>
      <c r="G20" s="65">
        <f t="shared" si="1"/>
        <v>4.166666666666663E-2</v>
      </c>
      <c r="H20" s="66">
        <f t="shared" si="2"/>
        <v>43944</v>
      </c>
      <c r="I20" s="66" t="s">
        <v>84</v>
      </c>
      <c r="J20" s="67">
        <v>0.29166666666666669</v>
      </c>
      <c r="K20" s="67">
        <v>0.33333333333333331</v>
      </c>
      <c r="L20" s="65">
        <f t="shared" si="3"/>
        <v>0</v>
      </c>
      <c r="M20" s="68">
        <f t="shared" si="4"/>
        <v>43950</v>
      </c>
      <c r="N20" s="69" t="s">
        <v>85</v>
      </c>
      <c r="O20" s="70">
        <v>0.29166666666666669</v>
      </c>
      <c r="P20" s="70">
        <v>0.33333333333333331</v>
      </c>
      <c r="Q20" s="65">
        <f t="shared" si="5"/>
        <v>4.166666666666663E-2</v>
      </c>
      <c r="R20" s="71">
        <f t="shared" si="6"/>
        <v>43958</v>
      </c>
      <c r="S20" s="66" t="s">
        <v>85</v>
      </c>
      <c r="T20" s="64">
        <v>0.29166666666666669</v>
      </c>
      <c r="U20" s="64">
        <v>0.33333333333333331</v>
      </c>
      <c r="V20" s="65">
        <f t="shared" si="7"/>
        <v>4.166666666666663E-2</v>
      </c>
      <c r="W20" s="72">
        <f t="shared" si="8"/>
        <v>0.12499999999999989</v>
      </c>
    </row>
    <row r="21" spans="1:23" x14ac:dyDescent="0.25">
      <c r="A21" s="1"/>
      <c r="B21" s="1"/>
      <c r="C21" s="108"/>
      <c r="D21" s="63">
        <v>43944</v>
      </c>
      <c r="E21" s="64">
        <v>0.29166666666666669</v>
      </c>
      <c r="F21" s="64">
        <v>0.33333333333333331</v>
      </c>
      <c r="G21" s="65">
        <f t="shared" si="1"/>
        <v>4.166666666666663E-2</v>
      </c>
      <c r="H21" s="66">
        <f t="shared" si="2"/>
        <v>43945</v>
      </c>
      <c r="I21" s="66" t="s">
        <v>84</v>
      </c>
      <c r="J21" s="67">
        <v>0.29166666666666669</v>
      </c>
      <c r="K21" s="67">
        <v>0.33333333333333331</v>
      </c>
      <c r="L21" s="65">
        <f t="shared" si="3"/>
        <v>0</v>
      </c>
      <c r="M21" s="68">
        <f t="shared" si="4"/>
        <v>43951</v>
      </c>
      <c r="N21" s="69" t="s">
        <v>85</v>
      </c>
      <c r="O21" s="70">
        <v>0.29166666666666669</v>
      </c>
      <c r="P21" s="70">
        <v>0.33333333333333331</v>
      </c>
      <c r="Q21" s="65">
        <f t="shared" si="5"/>
        <v>4.166666666666663E-2</v>
      </c>
      <c r="R21" s="71">
        <f t="shared" si="6"/>
        <v>43959</v>
      </c>
      <c r="S21" s="66" t="s">
        <v>85</v>
      </c>
      <c r="T21" s="64">
        <v>0.29166666666666669</v>
      </c>
      <c r="U21" s="64">
        <v>0.33333333333333331</v>
      </c>
      <c r="V21" s="65">
        <f t="shared" si="7"/>
        <v>4.166666666666663E-2</v>
      </c>
      <c r="W21" s="72">
        <f t="shared" si="8"/>
        <v>0.12499999999999989</v>
      </c>
    </row>
    <row r="22" spans="1:23" x14ac:dyDescent="0.25">
      <c r="A22" s="1"/>
      <c r="B22" s="1"/>
      <c r="C22" s="108"/>
      <c r="D22" s="63">
        <v>43945</v>
      </c>
      <c r="E22" s="64">
        <v>0.29166666666666669</v>
      </c>
      <c r="F22" s="64">
        <v>0.33333333333333331</v>
      </c>
      <c r="G22" s="65">
        <f t="shared" si="1"/>
        <v>4.166666666666663E-2</v>
      </c>
      <c r="H22" s="66">
        <f t="shared" si="2"/>
        <v>43946</v>
      </c>
      <c r="I22" s="66" t="s">
        <v>84</v>
      </c>
      <c r="J22" s="67">
        <v>0.29166666666666669</v>
      </c>
      <c r="K22" s="67">
        <v>0.33333333333333331</v>
      </c>
      <c r="L22" s="65">
        <f t="shared" si="3"/>
        <v>0</v>
      </c>
      <c r="M22" s="68">
        <f t="shared" si="4"/>
        <v>43952</v>
      </c>
      <c r="N22" s="69" t="s">
        <v>85</v>
      </c>
      <c r="O22" s="70">
        <v>0.29166666666666669</v>
      </c>
      <c r="P22" s="70">
        <v>0.33333333333333331</v>
      </c>
      <c r="Q22" s="65">
        <f t="shared" si="5"/>
        <v>4.166666666666663E-2</v>
      </c>
      <c r="R22" s="71">
        <f t="shared" si="6"/>
        <v>43960</v>
      </c>
      <c r="S22" s="66" t="s">
        <v>85</v>
      </c>
      <c r="T22" s="64">
        <v>0.29166666666666669</v>
      </c>
      <c r="U22" s="64">
        <v>0.33333333333333331</v>
      </c>
      <c r="V22" s="65">
        <f t="shared" si="7"/>
        <v>4.166666666666663E-2</v>
      </c>
      <c r="W22" s="72">
        <f t="shared" si="8"/>
        <v>0.12499999999999989</v>
      </c>
    </row>
    <row r="23" spans="1:23" x14ac:dyDescent="0.25">
      <c r="A23" s="1"/>
      <c r="B23" s="1"/>
      <c r="C23" s="108"/>
      <c r="D23" s="63">
        <v>43946</v>
      </c>
      <c r="E23" s="64">
        <v>0.29166666666666669</v>
      </c>
      <c r="F23" s="64">
        <v>0.33333333333333331</v>
      </c>
      <c r="G23" s="65">
        <f t="shared" si="1"/>
        <v>4.166666666666663E-2</v>
      </c>
      <c r="H23" s="66">
        <f t="shared" si="2"/>
        <v>43947</v>
      </c>
      <c r="I23" s="66" t="s">
        <v>84</v>
      </c>
      <c r="J23" s="67">
        <v>0.29166666666666669</v>
      </c>
      <c r="K23" s="67">
        <v>0.33333333333333331</v>
      </c>
      <c r="L23" s="65">
        <f t="shared" si="3"/>
        <v>0</v>
      </c>
      <c r="M23" s="68">
        <f t="shared" si="4"/>
        <v>43953</v>
      </c>
      <c r="N23" s="69" t="s">
        <v>85</v>
      </c>
      <c r="O23" s="70">
        <v>0.29166666666666669</v>
      </c>
      <c r="P23" s="70">
        <v>0.33333333333333331</v>
      </c>
      <c r="Q23" s="65">
        <f t="shared" si="5"/>
        <v>4.166666666666663E-2</v>
      </c>
      <c r="R23" s="71">
        <f t="shared" si="6"/>
        <v>43961</v>
      </c>
      <c r="S23" s="66" t="s">
        <v>85</v>
      </c>
      <c r="T23" s="64">
        <v>0.29166666666666669</v>
      </c>
      <c r="U23" s="64">
        <v>0.33333333333333331</v>
      </c>
      <c r="V23" s="65">
        <f t="shared" si="7"/>
        <v>4.166666666666663E-2</v>
      </c>
      <c r="W23" s="72">
        <f t="shared" si="8"/>
        <v>0.12499999999999989</v>
      </c>
    </row>
    <row r="24" spans="1:23" x14ac:dyDescent="0.25">
      <c r="A24" s="1"/>
      <c r="B24" s="1"/>
      <c r="C24" s="108"/>
      <c r="D24" s="63">
        <v>43947</v>
      </c>
      <c r="E24" s="64">
        <v>0.29166666666666669</v>
      </c>
      <c r="F24" s="64">
        <v>0.33333333333333331</v>
      </c>
      <c r="G24" s="65">
        <f t="shared" si="1"/>
        <v>4.166666666666663E-2</v>
      </c>
      <c r="H24" s="66">
        <f t="shared" si="2"/>
        <v>43948</v>
      </c>
      <c r="I24" s="66" t="s">
        <v>84</v>
      </c>
      <c r="J24" s="67">
        <v>0.29166666666666669</v>
      </c>
      <c r="K24" s="67">
        <v>0.33333333333333331</v>
      </c>
      <c r="L24" s="65">
        <f t="shared" si="3"/>
        <v>0</v>
      </c>
      <c r="M24" s="68">
        <f t="shared" si="4"/>
        <v>43954</v>
      </c>
      <c r="N24" s="69" t="s">
        <v>85</v>
      </c>
      <c r="O24" s="70">
        <v>0.29166666666666669</v>
      </c>
      <c r="P24" s="70">
        <v>0.33333333333333331</v>
      </c>
      <c r="Q24" s="65">
        <f t="shared" si="5"/>
        <v>4.166666666666663E-2</v>
      </c>
      <c r="R24" s="71">
        <f t="shared" si="6"/>
        <v>43962</v>
      </c>
      <c r="S24" s="66" t="s">
        <v>85</v>
      </c>
      <c r="T24" s="64">
        <v>0.29166666666666669</v>
      </c>
      <c r="U24" s="64">
        <v>0.33333333333333331</v>
      </c>
      <c r="V24" s="65">
        <f t="shared" si="7"/>
        <v>4.166666666666663E-2</v>
      </c>
      <c r="W24" s="72">
        <f t="shared" si="8"/>
        <v>0.12499999999999989</v>
      </c>
    </row>
    <row r="25" spans="1:23" x14ac:dyDescent="0.25">
      <c r="A25" s="1"/>
      <c r="B25" s="1"/>
      <c r="C25" s="108"/>
      <c r="D25" s="63">
        <v>43948</v>
      </c>
      <c r="E25" s="64">
        <v>0.29166666666666669</v>
      </c>
      <c r="F25" s="64">
        <v>0.33333333333333331</v>
      </c>
      <c r="G25" s="65">
        <f t="shared" si="1"/>
        <v>4.166666666666663E-2</v>
      </c>
      <c r="H25" s="66">
        <f t="shared" si="2"/>
        <v>43949</v>
      </c>
      <c r="I25" s="66" t="s">
        <v>84</v>
      </c>
      <c r="J25" s="67">
        <v>0.29166666666666669</v>
      </c>
      <c r="K25" s="67">
        <v>0.33333333333333331</v>
      </c>
      <c r="L25" s="65">
        <f t="shared" si="3"/>
        <v>0</v>
      </c>
      <c r="M25" s="68">
        <f t="shared" si="4"/>
        <v>43955</v>
      </c>
      <c r="N25" s="69" t="s">
        <v>85</v>
      </c>
      <c r="O25" s="70">
        <v>0.29166666666666669</v>
      </c>
      <c r="P25" s="70">
        <v>0.33333333333333331</v>
      </c>
      <c r="Q25" s="65">
        <f t="shared" si="5"/>
        <v>4.166666666666663E-2</v>
      </c>
      <c r="R25" s="71">
        <f t="shared" si="6"/>
        <v>43963</v>
      </c>
      <c r="S25" s="66" t="s">
        <v>85</v>
      </c>
      <c r="T25" s="64">
        <v>0.29166666666666669</v>
      </c>
      <c r="U25" s="64">
        <v>0.33333333333333331</v>
      </c>
      <c r="V25" s="65">
        <f t="shared" si="7"/>
        <v>4.166666666666663E-2</v>
      </c>
      <c r="W25" s="72">
        <f t="shared" si="8"/>
        <v>0.12499999999999989</v>
      </c>
    </row>
    <row r="26" spans="1:23" x14ac:dyDescent="0.25">
      <c r="A26" s="1"/>
      <c r="B26" s="1"/>
      <c r="C26" s="108"/>
      <c r="D26" s="63">
        <v>43949</v>
      </c>
      <c r="E26" s="64">
        <v>0.29166666666666669</v>
      </c>
      <c r="F26" s="64">
        <v>0.33333333333333331</v>
      </c>
      <c r="G26" s="65">
        <f t="shared" si="1"/>
        <v>4.166666666666663E-2</v>
      </c>
      <c r="H26" s="66">
        <f t="shared" si="2"/>
        <v>43950</v>
      </c>
      <c r="I26" s="66" t="s">
        <v>84</v>
      </c>
      <c r="J26" s="67">
        <v>0.29166666666666669</v>
      </c>
      <c r="K26" s="67">
        <v>0.33333333333333331</v>
      </c>
      <c r="L26" s="65">
        <f t="shared" si="3"/>
        <v>0</v>
      </c>
      <c r="M26" s="68">
        <f t="shared" si="4"/>
        <v>43956</v>
      </c>
      <c r="N26" s="69" t="s">
        <v>85</v>
      </c>
      <c r="O26" s="70">
        <v>0.29166666666666669</v>
      </c>
      <c r="P26" s="70">
        <v>0.33333333333333331</v>
      </c>
      <c r="Q26" s="65">
        <f t="shared" si="5"/>
        <v>4.166666666666663E-2</v>
      </c>
      <c r="R26" s="71">
        <f t="shared" si="6"/>
        <v>43964</v>
      </c>
      <c r="S26" s="66" t="s">
        <v>85</v>
      </c>
      <c r="T26" s="64">
        <v>0.29166666666666669</v>
      </c>
      <c r="U26" s="64">
        <v>0.33333333333333331</v>
      </c>
      <c r="V26" s="65">
        <f t="shared" si="7"/>
        <v>4.166666666666663E-2</v>
      </c>
      <c r="W26" s="72">
        <f t="shared" si="8"/>
        <v>0.12499999999999989</v>
      </c>
    </row>
    <row r="27" spans="1:23" x14ac:dyDescent="0.25">
      <c r="A27" s="1"/>
      <c r="B27" s="1"/>
      <c r="C27" s="108"/>
      <c r="D27" s="63">
        <v>43950</v>
      </c>
      <c r="E27" s="64">
        <v>0.29166666666666669</v>
      </c>
      <c r="F27" s="64">
        <v>0.33333333333333331</v>
      </c>
      <c r="G27" s="65">
        <f t="shared" si="1"/>
        <v>4.166666666666663E-2</v>
      </c>
      <c r="H27" s="66">
        <f t="shared" si="2"/>
        <v>43951</v>
      </c>
      <c r="I27" s="66" t="s">
        <v>84</v>
      </c>
      <c r="J27" s="67">
        <v>0.29166666666666669</v>
      </c>
      <c r="K27" s="67">
        <v>0.33333333333333331</v>
      </c>
      <c r="L27" s="65">
        <f t="shared" si="3"/>
        <v>0</v>
      </c>
      <c r="M27" s="68">
        <f t="shared" si="4"/>
        <v>43957</v>
      </c>
      <c r="N27" s="69" t="s">
        <v>85</v>
      </c>
      <c r="O27" s="70">
        <v>0.29166666666666669</v>
      </c>
      <c r="P27" s="70">
        <v>0.33333333333333331</v>
      </c>
      <c r="Q27" s="65">
        <f t="shared" si="5"/>
        <v>4.166666666666663E-2</v>
      </c>
      <c r="R27" s="71">
        <f t="shared" si="6"/>
        <v>43965</v>
      </c>
      <c r="S27" s="66" t="s">
        <v>85</v>
      </c>
      <c r="T27" s="64">
        <v>0.29166666666666669</v>
      </c>
      <c r="U27" s="64">
        <v>0.33333333333333331</v>
      </c>
      <c r="V27" s="65">
        <f t="shared" si="7"/>
        <v>4.166666666666663E-2</v>
      </c>
      <c r="W27" s="72">
        <f t="shared" si="8"/>
        <v>0.12499999999999989</v>
      </c>
    </row>
    <row r="28" spans="1:23" x14ac:dyDescent="0.25">
      <c r="A28" s="1"/>
      <c r="B28" s="1"/>
      <c r="C28" s="108"/>
      <c r="D28" s="63">
        <v>43951</v>
      </c>
      <c r="E28" s="64">
        <v>0.29166666666666669</v>
      </c>
      <c r="F28" s="64">
        <v>0.33333333333333331</v>
      </c>
      <c r="G28" s="65">
        <f t="shared" si="1"/>
        <v>4.166666666666663E-2</v>
      </c>
      <c r="H28" s="66">
        <f t="shared" si="2"/>
        <v>43952</v>
      </c>
      <c r="I28" s="66" t="s">
        <v>84</v>
      </c>
      <c r="J28" s="67">
        <v>0.29166666666666669</v>
      </c>
      <c r="K28" s="67">
        <v>0.33333333333333331</v>
      </c>
      <c r="L28" s="65">
        <f t="shared" si="3"/>
        <v>0</v>
      </c>
      <c r="M28" s="68">
        <f t="shared" si="4"/>
        <v>43958</v>
      </c>
      <c r="N28" s="69" t="s">
        <v>85</v>
      </c>
      <c r="O28" s="70">
        <v>0.29166666666666669</v>
      </c>
      <c r="P28" s="70">
        <v>0.33333333333333331</v>
      </c>
      <c r="Q28" s="65">
        <f t="shared" si="5"/>
        <v>4.166666666666663E-2</v>
      </c>
      <c r="R28" s="71">
        <f t="shared" si="6"/>
        <v>43966</v>
      </c>
      <c r="S28" s="66" t="s">
        <v>85</v>
      </c>
      <c r="T28" s="64">
        <v>0.29166666666666669</v>
      </c>
      <c r="U28" s="64">
        <v>0.33333333333333331</v>
      </c>
      <c r="V28" s="65">
        <f t="shared" si="7"/>
        <v>4.166666666666663E-2</v>
      </c>
      <c r="W28" s="72">
        <f t="shared" si="8"/>
        <v>0.12499999999999989</v>
      </c>
    </row>
    <row r="29" spans="1:23" ht="15.75" thickBot="1" x14ac:dyDescent="0.3">
      <c r="A29" s="1"/>
      <c r="B29" s="1"/>
      <c r="C29" s="109"/>
      <c r="D29" s="63">
        <v>43952</v>
      </c>
      <c r="E29" s="64">
        <v>0.29166666666666669</v>
      </c>
      <c r="F29" s="64">
        <v>0.33333333333333331</v>
      </c>
      <c r="G29" s="65">
        <f t="shared" si="1"/>
        <v>4.166666666666663E-2</v>
      </c>
      <c r="H29" s="66">
        <f t="shared" si="2"/>
        <v>43953</v>
      </c>
      <c r="I29" s="66" t="s">
        <v>84</v>
      </c>
      <c r="J29" s="67">
        <v>0.29166666666666669</v>
      </c>
      <c r="K29" s="67">
        <v>0.33333333333333331</v>
      </c>
      <c r="L29" s="65">
        <f t="shared" si="3"/>
        <v>0</v>
      </c>
      <c r="M29" s="68">
        <f t="shared" si="4"/>
        <v>43959</v>
      </c>
      <c r="N29" s="69" t="s">
        <v>85</v>
      </c>
      <c r="O29" s="70">
        <v>0.29166666666666669</v>
      </c>
      <c r="P29" s="70">
        <v>0.33333333333333331</v>
      </c>
      <c r="Q29" s="65">
        <f t="shared" si="5"/>
        <v>4.166666666666663E-2</v>
      </c>
      <c r="R29" s="71">
        <f t="shared" si="6"/>
        <v>43967</v>
      </c>
      <c r="S29" s="66" t="s">
        <v>85</v>
      </c>
      <c r="T29" s="64">
        <v>0.29166666666666669</v>
      </c>
      <c r="U29" s="64">
        <v>0.33333333333333331</v>
      </c>
      <c r="V29" s="65">
        <f t="shared" si="7"/>
        <v>4.166666666666663E-2</v>
      </c>
      <c r="W29" s="72">
        <f t="shared" si="8"/>
        <v>0.12499999999999989</v>
      </c>
    </row>
    <row r="30" spans="1:23" ht="15.75" thickBot="1" x14ac:dyDescent="0.3">
      <c r="C30" s="103" t="s">
        <v>86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5"/>
    </row>
    <row r="31" spans="1:23" x14ac:dyDescent="0.25"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6"/>
    </row>
    <row r="32" spans="1:23" x14ac:dyDescent="0.25">
      <c r="C32" s="97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9"/>
    </row>
    <row r="33" spans="3:17" x14ac:dyDescent="0.25">
      <c r="C33" s="97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9"/>
    </row>
    <row r="34" spans="3:17" x14ac:dyDescent="0.25"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9"/>
    </row>
    <row r="35" spans="3:17" ht="15.75" thickBot="1" x14ac:dyDescent="0.3">
      <c r="C35" s="100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2"/>
    </row>
  </sheetData>
  <sheetProtection algorithmName="SHA-512" hashValue="KKA86lwBqGOZlkf19K+Ii5GgNrflQeSt5ejglyi7xy6BTASeLo4atG9S0T+wND6C+PlAeSW7nFZIC9nFncgz/Q==" saltValue="sSHp6hfExlmmEspQmb+zqA==" spinCount="100000" sheet="1" selectLockedCells="1"/>
  <mergeCells count="2">
    <mergeCell ref="C30:Q30"/>
    <mergeCell ref="C31:Q35"/>
  </mergeCells>
  <dataValidations disablePrompts="1" count="1">
    <dataValidation type="list" allowBlank="1" showInputMessage="1" showErrorMessage="1" sqref="S7:S29 I7:I29 N7:N29" xr:uid="{00000000-0002-0000-0900-000000000000}">
      <formula1>"Sim, Não"</formula1>
    </dataValidation>
  </dataValidations>
  <hyperlinks>
    <hyperlink ref="A13:B13" location="'D7'!B13" display="'D7'!B13" xr:uid="{F713CB2C-DC70-47B9-AB44-CDDCC4EBFEF9}"/>
    <hyperlink ref="A12:B12" location="'D6'!B12" display="'D6'!B12" xr:uid="{13535A5D-EB40-4805-A962-798AD5E4D935}"/>
    <hyperlink ref="A11:B11" location="'D5'!B11" display="'D5'!B11" xr:uid="{847AE69A-367B-42CD-A292-4FCE4901FC6A}"/>
    <hyperlink ref="A10:B10" location="'D4'!B10" display="'D4'!B10" xr:uid="{7779AA22-D018-452F-B846-5005A0019D40}"/>
    <hyperlink ref="A9:B9" location="'D3'!B9" display="'D3'!B9" xr:uid="{577C6B79-881E-4C15-A526-7C91C6D4AEE9}"/>
    <hyperlink ref="A7:B7" location="Informática!A1" display="Informática!A1" xr:uid="{B6672A40-AE36-4266-80F8-0A7F391ECF4C}"/>
    <hyperlink ref="A8:B8" location="'D2'!B8" display="'D2'!B8" xr:uid="{EA4A54C6-2C92-4BA7-8CAD-CB8D1CF65306}"/>
    <hyperlink ref="B8" location="'Língua Portuguesa'!A1" display="'Língua Portuguesa'!A1" xr:uid="{6786716D-9418-4392-9CBA-218665955037}"/>
    <hyperlink ref="B9" location="'Raciocínio Lógico'!A1" display="'Raciocínio Lógico'!A1" xr:uid="{B014CE41-65BF-414B-96CC-C489CEC42968}"/>
    <hyperlink ref="B10" location="'Noções de Dir. Administrativo'!A1" display="'Noções de Dir. Administrativo'!A1" xr:uid="{DF137BC3-B0C1-4A76-AAFC-7438EACA3C4E}"/>
    <hyperlink ref="B11" location="'Noções de Dir. Constitucional'!A1" display="'Noções de Dir. Constitucional'!A1" xr:uid="{D3A4A6CC-311A-4D0A-8391-6ECAB05280E2}"/>
    <hyperlink ref="B12" location="'Noções de Dir. Processual Penal'!A1" display="'Noções de Dir. Processual Penal'!A1" xr:uid="{98B8163F-03B6-4E8C-9648-8FE452E55E12}"/>
    <hyperlink ref="B13" location="'Noções de Legis. Penal Especial'!A1" display="'Noções de Legis. Penal Especial'!A1" xr:uid="{DF55D4C8-4F0F-4987-BA92-874DE5E10940}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30"/>
  <sheetViews>
    <sheetView showGridLines="0" workbookViewId="0">
      <selection activeCell="B12" sqref="B12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2" customWidth="1"/>
    <col min="25" max="16384" width="9.140625" hidden="1"/>
  </cols>
  <sheetData>
    <row r="1" spans="1:23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5" spans="1:23" x14ac:dyDescent="0.25">
      <c r="A5" s="1"/>
      <c r="B5" s="1"/>
      <c r="C5" s="11"/>
      <c r="D5" s="12"/>
      <c r="E5" s="13" t="s">
        <v>70</v>
      </c>
      <c r="F5" s="13"/>
      <c r="G5" s="14" t="s">
        <v>71</v>
      </c>
      <c r="H5" s="13"/>
      <c r="I5" s="13"/>
      <c r="J5" s="13" t="s">
        <v>72</v>
      </c>
      <c r="K5" s="13"/>
      <c r="L5" s="14" t="s">
        <v>73</v>
      </c>
      <c r="M5" s="12"/>
      <c r="N5" s="13"/>
      <c r="O5" s="13" t="s">
        <v>74</v>
      </c>
      <c r="P5" s="13"/>
      <c r="Q5" s="14"/>
      <c r="R5" s="12"/>
      <c r="S5" s="13"/>
      <c r="T5" s="13" t="s">
        <v>75</v>
      </c>
      <c r="U5" s="13"/>
      <c r="V5" s="14"/>
      <c r="W5" s="15" t="s">
        <v>76</v>
      </c>
    </row>
    <row r="6" spans="1:23" ht="30" x14ac:dyDescent="0.25">
      <c r="A6" s="26" t="s">
        <v>0</v>
      </c>
      <c r="B6" s="27" t="s">
        <v>77</v>
      </c>
      <c r="C6" s="16" t="s">
        <v>78</v>
      </c>
      <c r="D6" s="17" t="s">
        <v>79</v>
      </c>
      <c r="E6" s="18" t="s">
        <v>80</v>
      </c>
      <c r="F6" s="18" t="s">
        <v>81</v>
      </c>
      <c r="G6" s="19">
        <f>SUM(G7:G24)</f>
        <v>0.74999999999999933</v>
      </c>
      <c r="H6" s="20" t="s">
        <v>82</v>
      </c>
      <c r="I6" s="21" t="s">
        <v>83</v>
      </c>
      <c r="J6" s="18" t="s">
        <v>80</v>
      </c>
      <c r="K6" s="18" t="s">
        <v>81</v>
      </c>
      <c r="L6" s="19">
        <f>SUM(L7:L24)</f>
        <v>0</v>
      </c>
      <c r="M6" s="22" t="s">
        <v>82</v>
      </c>
      <c r="N6" s="20" t="s">
        <v>83</v>
      </c>
      <c r="O6" s="18" t="s">
        <v>80</v>
      </c>
      <c r="P6" s="18" t="s">
        <v>81</v>
      </c>
      <c r="Q6" s="19">
        <f>SUM(Q7:Q24)</f>
        <v>0.74999999999999933</v>
      </c>
      <c r="R6" s="20" t="s">
        <v>82</v>
      </c>
      <c r="S6" s="20" t="s">
        <v>83</v>
      </c>
      <c r="T6" s="18" t="s">
        <v>80</v>
      </c>
      <c r="U6" s="18" t="s">
        <v>81</v>
      </c>
      <c r="V6" s="19">
        <f>SUM(V7:V24)</f>
        <v>0.74999999999999933</v>
      </c>
      <c r="W6" s="23">
        <f>SUM(W7:W24)</f>
        <v>2.2499999999999991</v>
      </c>
    </row>
    <row r="7" spans="1:23" x14ac:dyDescent="0.25">
      <c r="A7" s="80">
        <v>1</v>
      </c>
      <c r="B7" s="80" t="str">
        <f>Cronograma!B10</f>
        <v>Informática</v>
      </c>
      <c r="C7" s="106" t="s">
        <v>95</v>
      </c>
      <c r="D7" s="63">
        <v>43930</v>
      </c>
      <c r="E7" s="64">
        <v>0.29166666666666669</v>
      </c>
      <c r="F7" s="64">
        <v>0.33333333333333331</v>
      </c>
      <c r="G7" s="65">
        <f>F7-E7</f>
        <v>4.166666666666663E-2</v>
      </c>
      <c r="H7" s="66">
        <f t="shared" ref="H7" si="0">IF(D7="","",D7+DAY(1))</f>
        <v>43931</v>
      </c>
      <c r="I7" s="66" t="s">
        <v>84</v>
      </c>
      <c r="J7" s="67">
        <v>0.29166666666666669</v>
      </c>
      <c r="K7" s="67">
        <v>0.33333333333333331</v>
      </c>
      <c r="L7" s="65">
        <f>IF(I7="sim",K7-J7,0)</f>
        <v>0</v>
      </c>
      <c r="M7" s="68">
        <f>IF(D7="","",D7+DAY(7))</f>
        <v>43937</v>
      </c>
      <c r="N7" s="69" t="s">
        <v>85</v>
      </c>
      <c r="O7" s="70">
        <v>0.29166666666666669</v>
      </c>
      <c r="P7" s="70">
        <v>0.33333333333333331</v>
      </c>
      <c r="Q7" s="65">
        <f>IF(N7="sim",P7-O7,0)</f>
        <v>4.166666666666663E-2</v>
      </c>
      <c r="R7" s="71">
        <f>IF(D7="","",D7+DAY(15))</f>
        <v>43945</v>
      </c>
      <c r="S7" s="66" t="s">
        <v>85</v>
      </c>
      <c r="T7" s="64">
        <v>0.29166666666666669</v>
      </c>
      <c r="U7" s="64">
        <v>0.33333333333333331</v>
      </c>
      <c r="V7" s="65">
        <f>IF(S7="sim",U7-T7,0)</f>
        <v>4.166666666666663E-2</v>
      </c>
      <c r="W7" s="72">
        <f>G7+L7+Q7+V7</f>
        <v>0.12499999999999989</v>
      </c>
    </row>
    <row r="8" spans="1:23" ht="30" x14ac:dyDescent="0.25">
      <c r="A8" s="73">
        <v>2</v>
      </c>
      <c r="B8" s="73" t="str">
        <f>Cronograma!B11</f>
        <v>Língua Portuguesa</v>
      </c>
      <c r="C8" s="107" t="s">
        <v>96</v>
      </c>
      <c r="D8" s="63">
        <v>43931</v>
      </c>
      <c r="E8" s="64">
        <v>0.29166666666666669</v>
      </c>
      <c r="F8" s="64">
        <v>0.33333333333333331</v>
      </c>
      <c r="G8" s="65">
        <f t="shared" ref="G8:G24" si="1">F8-E8</f>
        <v>4.166666666666663E-2</v>
      </c>
      <c r="H8" s="66">
        <f t="shared" ref="H8:H24" si="2">IF(D8="","",D8+DAY(1))</f>
        <v>43932</v>
      </c>
      <c r="I8" s="66" t="s">
        <v>84</v>
      </c>
      <c r="J8" s="67">
        <v>0.29166666666666669</v>
      </c>
      <c r="K8" s="67">
        <v>0.33333333333333331</v>
      </c>
      <c r="L8" s="65">
        <f t="shared" ref="L8:L24" si="3">IF(I8="sim",K8-J8,0)</f>
        <v>0</v>
      </c>
      <c r="M8" s="68">
        <f t="shared" ref="M8:M24" si="4">IF(D8="","",D8+DAY(7))</f>
        <v>43938</v>
      </c>
      <c r="N8" s="69" t="s">
        <v>85</v>
      </c>
      <c r="O8" s="70">
        <v>0.29166666666666669</v>
      </c>
      <c r="P8" s="70">
        <v>0.33333333333333331</v>
      </c>
      <c r="Q8" s="65">
        <f t="shared" ref="Q8:Q24" si="5">IF(N8="sim",P8-O8,0)</f>
        <v>4.166666666666663E-2</v>
      </c>
      <c r="R8" s="71">
        <f t="shared" ref="R8:R24" si="6">IF(D8="","",D8+DAY(15))</f>
        <v>43946</v>
      </c>
      <c r="S8" s="66" t="s">
        <v>85</v>
      </c>
      <c r="T8" s="64">
        <v>0.29166666666666669</v>
      </c>
      <c r="U8" s="64">
        <v>0.33333333333333331</v>
      </c>
      <c r="V8" s="65">
        <f t="shared" ref="V8:V24" si="7">IF(S8="sim",U8-T8,0)</f>
        <v>4.166666666666663E-2</v>
      </c>
      <c r="W8" s="72">
        <f t="shared" ref="W8:W24" si="8">G8+L8+Q8+V8</f>
        <v>0.12499999999999989</v>
      </c>
    </row>
    <row r="9" spans="1:23" x14ac:dyDescent="0.25">
      <c r="A9" s="73">
        <v>3</v>
      </c>
      <c r="B9" s="73" t="str">
        <f>Cronograma!B12</f>
        <v>Raciocínio Lógico</v>
      </c>
      <c r="C9" s="107" t="s">
        <v>97</v>
      </c>
      <c r="D9" s="63">
        <v>43932</v>
      </c>
      <c r="E9" s="64">
        <v>0.29166666666666669</v>
      </c>
      <c r="F9" s="64">
        <v>0.33333333333333331</v>
      </c>
      <c r="G9" s="65">
        <f t="shared" si="1"/>
        <v>4.166666666666663E-2</v>
      </c>
      <c r="H9" s="66">
        <f t="shared" si="2"/>
        <v>43933</v>
      </c>
      <c r="I9" s="66" t="s">
        <v>84</v>
      </c>
      <c r="J9" s="67">
        <v>0.29166666666666669</v>
      </c>
      <c r="K9" s="67">
        <v>0.33333333333333331</v>
      </c>
      <c r="L9" s="65">
        <f t="shared" si="3"/>
        <v>0</v>
      </c>
      <c r="M9" s="68">
        <f t="shared" si="4"/>
        <v>43939</v>
      </c>
      <c r="N9" s="69" t="s">
        <v>85</v>
      </c>
      <c r="O9" s="70">
        <v>0.29166666666666669</v>
      </c>
      <c r="P9" s="70">
        <v>0.33333333333333331</v>
      </c>
      <c r="Q9" s="65">
        <f t="shared" si="5"/>
        <v>4.166666666666663E-2</v>
      </c>
      <c r="R9" s="71">
        <f t="shared" si="6"/>
        <v>43947</v>
      </c>
      <c r="S9" s="66" t="s">
        <v>85</v>
      </c>
      <c r="T9" s="64">
        <v>0.29166666666666669</v>
      </c>
      <c r="U9" s="64">
        <v>0.33333333333333331</v>
      </c>
      <c r="V9" s="65">
        <f t="shared" si="7"/>
        <v>4.166666666666663E-2</v>
      </c>
      <c r="W9" s="72">
        <f t="shared" si="8"/>
        <v>0.12499999999999989</v>
      </c>
    </row>
    <row r="10" spans="1:23" ht="30" x14ac:dyDescent="0.25">
      <c r="A10" s="73">
        <v>4</v>
      </c>
      <c r="B10" s="73" t="str">
        <f>Cronograma!B13</f>
        <v>Noções de Direito Administrativo</v>
      </c>
      <c r="C10" s="107" t="s">
        <v>98</v>
      </c>
      <c r="D10" s="63">
        <v>43933</v>
      </c>
      <c r="E10" s="64">
        <v>0.29166666666666669</v>
      </c>
      <c r="F10" s="64">
        <v>0.33333333333333331</v>
      </c>
      <c r="G10" s="65">
        <f t="shared" si="1"/>
        <v>4.166666666666663E-2</v>
      </c>
      <c r="H10" s="66">
        <f t="shared" si="2"/>
        <v>43934</v>
      </c>
      <c r="I10" s="66" t="s">
        <v>84</v>
      </c>
      <c r="J10" s="67">
        <v>0.29166666666666669</v>
      </c>
      <c r="K10" s="67">
        <v>0.33333333333333331</v>
      </c>
      <c r="L10" s="65">
        <f t="shared" si="3"/>
        <v>0</v>
      </c>
      <c r="M10" s="68">
        <f t="shared" si="4"/>
        <v>43940</v>
      </c>
      <c r="N10" s="69" t="s">
        <v>85</v>
      </c>
      <c r="O10" s="70">
        <v>0.29166666666666669</v>
      </c>
      <c r="P10" s="70">
        <v>0.33333333333333331</v>
      </c>
      <c r="Q10" s="65">
        <f t="shared" si="5"/>
        <v>4.166666666666663E-2</v>
      </c>
      <c r="R10" s="71">
        <f t="shared" si="6"/>
        <v>43948</v>
      </c>
      <c r="S10" s="66" t="s">
        <v>85</v>
      </c>
      <c r="T10" s="64">
        <v>0.29166666666666669</v>
      </c>
      <c r="U10" s="64">
        <v>0.33333333333333331</v>
      </c>
      <c r="V10" s="65">
        <f t="shared" si="7"/>
        <v>4.166666666666663E-2</v>
      </c>
      <c r="W10" s="72">
        <f t="shared" si="8"/>
        <v>0.12499999999999989</v>
      </c>
    </row>
    <row r="11" spans="1:23" ht="30" x14ac:dyDescent="0.25">
      <c r="A11" s="73">
        <v>5</v>
      </c>
      <c r="B11" s="73" t="str">
        <f>Cronograma!B14</f>
        <v xml:space="preserve">Noções de Direito Constitucional </v>
      </c>
      <c r="C11" s="107" t="s">
        <v>99</v>
      </c>
      <c r="D11" s="63">
        <v>43934</v>
      </c>
      <c r="E11" s="64">
        <v>0.29166666666666669</v>
      </c>
      <c r="F11" s="64">
        <v>0.33333333333333331</v>
      </c>
      <c r="G11" s="65">
        <f t="shared" si="1"/>
        <v>4.166666666666663E-2</v>
      </c>
      <c r="H11" s="66">
        <f t="shared" si="2"/>
        <v>43935</v>
      </c>
      <c r="I11" s="66" t="s">
        <v>84</v>
      </c>
      <c r="J11" s="67">
        <v>0.29166666666666669</v>
      </c>
      <c r="K11" s="67">
        <v>0.33333333333333331</v>
      </c>
      <c r="L11" s="65">
        <f t="shared" si="3"/>
        <v>0</v>
      </c>
      <c r="M11" s="68">
        <f t="shared" si="4"/>
        <v>43941</v>
      </c>
      <c r="N11" s="69" t="s">
        <v>85</v>
      </c>
      <c r="O11" s="70">
        <v>0.29166666666666669</v>
      </c>
      <c r="P11" s="70">
        <v>0.33333333333333331</v>
      </c>
      <c r="Q11" s="65">
        <f t="shared" si="5"/>
        <v>4.166666666666663E-2</v>
      </c>
      <c r="R11" s="71">
        <f t="shared" si="6"/>
        <v>43949</v>
      </c>
      <c r="S11" s="66" t="s">
        <v>85</v>
      </c>
      <c r="T11" s="64">
        <v>0.29166666666666669</v>
      </c>
      <c r="U11" s="64">
        <v>0.33333333333333331</v>
      </c>
      <c r="V11" s="65">
        <f t="shared" si="7"/>
        <v>4.166666666666663E-2</v>
      </c>
      <c r="W11" s="72">
        <f t="shared" si="8"/>
        <v>0.12499999999999989</v>
      </c>
    </row>
    <row r="12" spans="1:23" x14ac:dyDescent="0.25">
      <c r="A12" s="73">
        <v>6</v>
      </c>
      <c r="B12" s="73" t="str">
        <f>Cronograma!B15</f>
        <v xml:space="preserve">Noções de Direito Processual Penal </v>
      </c>
      <c r="C12" s="107" t="s">
        <v>100</v>
      </c>
      <c r="D12" s="63">
        <v>43935</v>
      </c>
      <c r="E12" s="64">
        <v>0.29166666666666669</v>
      </c>
      <c r="F12" s="64">
        <v>0.33333333333333331</v>
      </c>
      <c r="G12" s="65">
        <f t="shared" si="1"/>
        <v>4.166666666666663E-2</v>
      </c>
      <c r="H12" s="66">
        <f t="shared" si="2"/>
        <v>43936</v>
      </c>
      <c r="I12" s="66" t="s">
        <v>84</v>
      </c>
      <c r="J12" s="67">
        <v>0.29166666666666669</v>
      </c>
      <c r="K12" s="67">
        <v>0.33333333333333331</v>
      </c>
      <c r="L12" s="65">
        <f t="shared" si="3"/>
        <v>0</v>
      </c>
      <c r="M12" s="68">
        <f t="shared" si="4"/>
        <v>43942</v>
      </c>
      <c r="N12" s="69" t="s">
        <v>85</v>
      </c>
      <c r="O12" s="70">
        <v>0.29166666666666669</v>
      </c>
      <c r="P12" s="70">
        <v>0.33333333333333331</v>
      </c>
      <c r="Q12" s="65">
        <f t="shared" si="5"/>
        <v>4.166666666666663E-2</v>
      </c>
      <c r="R12" s="71">
        <f t="shared" si="6"/>
        <v>43950</v>
      </c>
      <c r="S12" s="66" t="s">
        <v>85</v>
      </c>
      <c r="T12" s="64">
        <v>0.29166666666666669</v>
      </c>
      <c r="U12" s="64">
        <v>0.33333333333333331</v>
      </c>
      <c r="V12" s="65">
        <f t="shared" si="7"/>
        <v>4.166666666666663E-2</v>
      </c>
      <c r="W12" s="72">
        <f t="shared" si="8"/>
        <v>0.12499999999999989</v>
      </c>
    </row>
    <row r="13" spans="1:23" ht="30" x14ac:dyDescent="0.25">
      <c r="A13" s="62">
        <v>7</v>
      </c>
      <c r="B13" s="62" t="str">
        <f>Cronograma!B16</f>
        <v xml:space="preserve">Noções de Legislação Penal Especial </v>
      </c>
      <c r="C13" s="107" t="s">
        <v>101</v>
      </c>
      <c r="D13" s="63">
        <v>43936</v>
      </c>
      <c r="E13" s="64">
        <v>0.29166666666666669</v>
      </c>
      <c r="F13" s="64">
        <v>0.33333333333333331</v>
      </c>
      <c r="G13" s="65">
        <f t="shared" si="1"/>
        <v>4.166666666666663E-2</v>
      </c>
      <c r="H13" s="66">
        <f t="shared" si="2"/>
        <v>43937</v>
      </c>
      <c r="I13" s="66" t="s">
        <v>84</v>
      </c>
      <c r="J13" s="67">
        <v>0.29166666666666669</v>
      </c>
      <c r="K13" s="67">
        <v>0.33333333333333331</v>
      </c>
      <c r="L13" s="65">
        <f t="shared" si="3"/>
        <v>0</v>
      </c>
      <c r="M13" s="68">
        <f t="shared" si="4"/>
        <v>43943</v>
      </c>
      <c r="N13" s="69" t="s">
        <v>85</v>
      </c>
      <c r="O13" s="70">
        <v>0.29166666666666669</v>
      </c>
      <c r="P13" s="70">
        <v>0.33333333333333331</v>
      </c>
      <c r="Q13" s="65">
        <f t="shared" si="5"/>
        <v>4.166666666666663E-2</v>
      </c>
      <c r="R13" s="71">
        <f t="shared" si="6"/>
        <v>43951</v>
      </c>
      <c r="S13" s="66" t="s">
        <v>85</v>
      </c>
      <c r="T13" s="64">
        <v>0.29166666666666669</v>
      </c>
      <c r="U13" s="64">
        <v>0.33333333333333331</v>
      </c>
      <c r="V13" s="65">
        <f t="shared" si="7"/>
        <v>4.166666666666663E-2</v>
      </c>
      <c r="W13" s="72">
        <f t="shared" si="8"/>
        <v>0.12499999999999989</v>
      </c>
    </row>
    <row r="14" spans="1:23" ht="30" x14ac:dyDescent="0.25">
      <c r="A14" s="79"/>
      <c r="B14" s="79"/>
      <c r="C14" s="107" t="s">
        <v>102</v>
      </c>
      <c r="D14" s="63">
        <v>43937</v>
      </c>
      <c r="E14" s="64">
        <v>0.29166666666666669</v>
      </c>
      <c r="F14" s="64">
        <v>0.33333333333333331</v>
      </c>
      <c r="G14" s="65">
        <f t="shared" si="1"/>
        <v>4.166666666666663E-2</v>
      </c>
      <c r="H14" s="66">
        <f t="shared" si="2"/>
        <v>43938</v>
      </c>
      <c r="I14" s="66" t="s">
        <v>84</v>
      </c>
      <c r="J14" s="67">
        <v>0.29166666666666669</v>
      </c>
      <c r="K14" s="67">
        <v>0.33333333333333331</v>
      </c>
      <c r="L14" s="65">
        <f t="shared" si="3"/>
        <v>0</v>
      </c>
      <c r="M14" s="68">
        <f t="shared" si="4"/>
        <v>43944</v>
      </c>
      <c r="N14" s="69" t="s">
        <v>85</v>
      </c>
      <c r="O14" s="70">
        <v>0.29166666666666669</v>
      </c>
      <c r="P14" s="70">
        <v>0.33333333333333331</v>
      </c>
      <c r="Q14" s="65">
        <f t="shared" si="5"/>
        <v>4.166666666666663E-2</v>
      </c>
      <c r="R14" s="71">
        <f t="shared" si="6"/>
        <v>43952</v>
      </c>
      <c r="S14" s="66" t="s">
        <v>85</v>
      </c>
      <c r="T14" s="64">
        <v>0.29166666666666669</v>
      </c>
      <c r="U14" s="64">
        <v>0.33333333333333331</v>
      </c>
      <c r="V14" s="65">
        <f t="shared" si="7"/>
        <v>4.166666666666663E-2</v>
      </c>
      <c r="W14" s="72">
        <f t="shared" si="8"/>
        <v>0.12499999999999989</v>
      </c>
    </row>
    <row r="15" spans="1:23" ht="30" x14ac:dyDescent="0.25">
      <c r="A15" s="79"/>
      <c r="B15" s="79"/>
      <c r="C15" s="107" t="s">
        <v>103</v>
      </c>
      <c r="D15" s="63">
        <v>43938</v>
      </c>
      <c r="E15" s="64">
        <v>0.29166666666666669</v>
      </c>
      <c r="F15" s="64">
        <v>0.33333333333333331</v>
      </c>
      <c r="G15" s="65">
        <f t="shared" si="1"/>
        <v>4.166666666666663E-2</v>
      </c>
      <c r="H15" s="66">
        <f t="shared" si="2"/>
        <v>43939</v>
      </c>
      <c r="I15" s="66" t="s">
        <v>84</v>
      </c>
      <c r="J15" s="67">
        <v>0.29166666666666669</v>
      </c>
      <c r="K15" s="67">
        <v>0.33333333333333331</v>
      </c>
      <c r="L15" s="65">
        <f t="shared" si="3"/>
        <v>0</v>
      </c>
      <c r="M15" s="68">
        <f t="shared" si="4"/>
        <v>43945</v>
      </c>
      <c r="N15" s="69" t="s">
        <v>85</v>
      </c>
      <c r="O15" s="70">
        <v>0.29166666666666669</v>
      </c>
      <c r="P15" s="70">
        <v>0.33333333333333331</v>
      </c>
      <c r="Q15" s="65">
        <f t="shared" si="5"/>
        <v>4.166666666666663E-2</v>
      </c>
      <c r="R15" s="71">
        <f t="shared" si="6"/>
        <v>43953</v>
      </c>
      <c r="S15" s="66" t="s">
        <v>85</v>
      </c>
      <c r="T15" s="64">
        <v>0.29166666666666669</v>
      </c>
      <c r="U15" s="64">
        <v>0.33333333333333331</v>
      </c>
      <c r="V15" s="65">
        <f t="shared" si="7"/>
        <v>4.166666666666663E-2</v>
      </c>
      <c r="W15" s="72">
        <f t="shared" si="8"/>
        <v>0.12499999999999989</v>
      </c>
    </row>
    <row r="16" spans="1:23" ht="30" x14ac:dyDescent="0.25">
      <c r="A16" s="79"/>
      <c r="B16" s="79"/>
      <c r="C16" s="107" t="s">
        <v>104</v>
      </c>
      <c r="D16" s="63">
        <v>43939</v>
      </c>
      <c r="E16" s="64">
        <v>0.29166666666666669</v>
      </c>
      <c r="F16" s="64">
        <v>0.33333333333333331</v>
      </c>
      <c r="G16" s="65">
        <f t="shared" si="1"/>
        <v>4.166666666666663E-2</v>
      </c>
      <c r="H16" s="66">
        <f t="shared" si="2"/>
        <v>43940</v>
      </c>
      <c r="I16" s="66" t="s">
        <v>84</v>
      </c>
      <c r="J16" s="67">
        <v>0.29166666666666669</v>
      </c>
      <c r="K16" s="67">
        <v>0.33333333333333331</v>
      </c>
      <c r="L16" s="65">
        <f t="shared" si="3"/>
        <v>0</v>
      </c>
      <c r="M16" s="68">
        <f t="shared" si="4"/>
        <v>43946</v>
      </c>
      <c r="N16" s="69" t="s">
        <v>85</v>
      </c>
      <c r="O16" s="70">
        <v>0.29166666666666669</v>
      </c>
      <c r="P16" s="70">
        <v>0.33333333333333331</v>
      </c>
      <c r="Q16" s="65">
        <f t="shared" si="5"/>
        <v>4.166666666666663E-2</v>
      </c>
      <c r="R16" s="71">
        <f t="shared" si="6"/>
        <v>43954</v>
      </c>
      <c r="S16" s="66" t="s">
        <v>85</v>
      </c>
      <c r="T16" s="64">
        <v>0.29166666666666669</v>
      </c>
      <c r="U16" s="64">
        <v>0.33333333333333331</v>
      </c>
      <c r="V16" s="65">
        <f t="shared" si="7"/>
        <v>4.166666666666663E-2</v>
      </c>
      <c r="W16" s="72">
        <f t="shared" si="8"/>
        <v>0.12499999999999989</v>
      </c>
    </row>
    <row r="17" spans="1:23" ht="30" x14ac:dyDescent="0.25">
      <c r="A17" s="75"/>
      <c r="B17" s="75"/>
      <c r="C17" s="107" t="s">
        <v>105</v>
      </c>
      <c r="D17" s="63">
        <v>43940</v>
      </c>
      <c r="E17" s="64">
        <v>0.29166666666666669</v>
      </c>
      <c r="F17" s="64">
        <v>0.33333333333333331</v>
      </c>
      <c r="G17" s="65">
        <f t="shared" si="1"/>
        <v>4.166666666666663E-2</v>
      </c>
      <c r="H17" s="66">
        <f t="shared" si="2"/>
        <v>43941</v>
      </c>
      <c r="I17" s="66" t="s">
        <v>84</v>
      </c>
      <c r="J17" s="67">
        <v>0.29166666666666669</v>
      </c>
      <c r="K17" s="67">
        <v>0.33333333333333331</v>
      </c>
      <c r="L17" s="65">
        <f t="shared" si="3"/>
        <v>0</v>
      </c>
      <c r="M17" s="68">
        <f t="shared" si="4"/>
        <v>43947</v>
      </c>
      <c r="N17" s="69" t="s">
        <v>85</v>
      </c>
      <c r="O17" s="70">
        <v>0.29166666666666669</v>
      </c>
      <c r="P17" s="70">
        <v>0.33333333333333331</v>
      </c>
      <c r="Q17" s="65">
        <f t="shared" si="5"/>
        <v>4.166666666666663E-2</v>
      </c>
      <c r="R17" s="71">
        <f t="shared" si="6"/>
        <v>43955</v>
      </c>
      <c r="S17" s="66" t="s">
        <v>85</v>
      </c>
      <c r="T17" s="64">
        <v>0.29166666666666669</v>
      </c>
      <c r="U17" s="64">
        <v>0.33333333333333331</v>
      </c>
      <c r="V17" s="65">
        <f t="shared" si="7"/>
        <v>4.166666666666663E-2</v>
      </c>
      <c r="W17" s="72">
        <f t="shared" si="8"/>
        <v>0.12499999999999989</v>
      </c>
    </row>
    <row r="18" spans="1:23" ht="30" x14ac:dyDescent="0.25">
      <c r="A18" s="75"/>
      <c r="B18" s="75"/>
      <c r="C18" s="107" t="s">
        <v>106</v>
      </c>
      <c r="D18" s="63">
        <v>43941</v>
      </c>
      <c r="E18" s="64">
        <v>0.29166666666666669</v>
      </c>
      <c r="F18" s="64">
        <v>0.33333333333333331</v>
      </c>
      <c r="G18" s="65">
        <f t="shared" si="1"/>
        <v>4.166666666666663E-2</v>
      </c>
      <c r="H18" s="66">
        <f t="shared" si="2"/>
        <v>43942</v>
      </c>
      <c r="I18" s="66" t="s">
        <v>84</v>
      </c>
      <c r="J18" s="67">
        <v>0.29166666666666669</v>
      </c>
      <c r="K18" s="67">
        <v>0.33333333333333331</v>
      </c>
      <c r="L18" s="65">
        <f t="shared" si="3"/>
        <v>0</v>
      </c>
      <c r="M18" s="68">
        <f t="shared" si="4"/>
        <v>43948</v>
      </c>
      <c r="N18" s="69" t="s">
        <v>85</v>
      </c>
      <c r="O18" s="70">
        <v>0.29166666666666669</v>
      </c>
      <c r="P18" s="70">
        <v>0.33333333333333331</v>
      </c>
      <c r="Q18" s="65">
        <f t="shared" si="5"/>
        <v>4.166666666666663E-2</v>
      </c>
      <c r="R18" s="71">
        <f t="shared" si="6"/>
        <v>43956</v>
      </c>
      <c r="S18" s="66" t="s">
        <v>85</v>
      </c>
      <c r="T18" s="64">
        <v>0.29166666666666669</v>
      </c>
      <c r="U18" s="64">
        <v>0.33333333333333331</v>
      </c>
      <c r="V18" s="65">
        <f t="shared" si="7"/>
        <v>4.166666666666663E-2</v>
      </c>
      <c r="W18" s="72">
        <f t="shared" si="8"/>
        <v>0.12499999999999989</v>
      </c>
    </row>
    <row r="19" spans="1:23" ht="30" x14ac:dyDescent="0.25">
      <c r="A19" s="75"/>
      <c r="B19" s="75"/>
      <c r="C19" s="107" t="s">
        <v>107</v>
      </c>
      <c r="D19" s="63">
        <v>43942</v>
      </c>
      <c r="E19" s="64">
        <v>0.29166666666666669</v>
      </c>
      <c r="F19" s="64">
        <v>0.33333333333333331</v>
      </c>
      <c r="G19" s="65">
        <f t="shared" si="1"/>
        <v>4.166666666666663E-2</v>
      </c>
      <c r="H19" s="66">
        <f t="shared" si="2"/>
        <v>43943</v>
      </c>
      <c r="I19" s="66" t="s">
        <v>84</v>
      </c>
      <c r="J19" s="67">
        <v>0.29166666666666669</v>
      </c>
      <c r="K19" s="67">
        <v>0.33333333333333331</v>
      </c>
      <c r="L19" s="65">
        <f t="shared" si="3"/>
        <v>0</v>
      </c>
      <c r="M19" s="68">
        <f t="shared" si="4"/>
        <v>43949</v>
      </c>
      <c r="N19" s="69" t="s">
        <v>85</v>
      </c>
      <c r="O19" s="70">
        <v>0.29166666666666669</v>
      </c>
      <c r="P19" s="70">
        <v>0.33333333333333331</v>
      </c>
      <c r="Q19" s="65">
        <f t="shared" si="5"/>
        <v>4.166666666666663E-2</v>
      </c>
      <c r="R19" s="71">
        <f t="shared" si="6"/>
        <v>43957</v>
      </c>
      <c r="S19" s="66" t="s">
        <v>85</v>
      </c>
      <c r="T19" s="64">
        <v>0.29166666666666669</v>
      </c>
      <c r="U19" s="64">
        <v>0.33333333333333331</v>
      </c>
      <c r="V19" s="65">
        <f t="shared" si="7"/>
        <v>4.166666666666663E-2</v>
      </c>
      <c r="W19" s="72">
        <f t="shared" si="8"/>
        <v>0.12499999999999989</v>
      </c>
    </row>
    <row r="20" spans="1:23" x14ac:dyDescent="0.25">
      <c r="A20" s="75"/>
      <c r="B20" s="75"/>
      <c r="C20" s="107" t="s">
        <v>108</v>
      </c>
      <c r="D20" s="63">
        <v>43943</v>
      </c>
      <c r="E20" s="64">
        <v>0.29166666666666669</v>
      </c>
      <c r="F20" s="64">
        <v>0.33333333333333331</v>
      </c>
      <c r="G20" s="65">
        <f t="shared" si="1"/>
        <v>4.166666666666663E-2</v>
      </c>
      <c r="H20" s="66">
        <f t="shared" si="2"/>
        <v>43944</v>
      </c>
      <c r="I20" s="66" t="s">
        <v>84</v>
      </c>
      <c r="J20" s="67">
        <v>0.29166666666666669</v>
      </c>
      <c r="K20" s="67">
        <v>0.33333333333333331</v>
      </c>
      <c r="L20" s="65">
        <f t="shared" si="3"/>
        <v>0</v>
      </c>
      <c r="M20" s="68">
        <f t="shared" si="4"/>
        <v>43950</v>
      </c>
      <c r="N20" s="69" t="s">
        <v>85</v>
      </c>
      <c r="O20" s="70">
        <v>0.29166666666666669</v>
      </c>
      <c r="P20" s="70">
        <v>0.33333333333333331</v>
      </c>
      <c r="Q20" s="65">
        <f t="shared" si="5"/>
        <v>4.166666666666663E-2</v>
      </c>
      <c r="R20" s="71">
        <f t="shared" si="6"/>
        <v>43958</v>
      </c>
      <c r="S20" s="66" t="s">
        <v>85</v>
      </c>
      <c r="T20" s="64">
        <v>0.29166666666666669</v>
      </c>
      <c r="U20" s="64">
        <v>0.33333333333333331</v>
      </c>
      <c r="V20" s="65">
        <f t="shared" si="7"/>
        <v>4.166666666666663E-2</v>
      </c>
      <c r="W20" s="72">
        <f t="shared" si="8"/>
        <v>0.12499999999999989</v>
      </c>
    </row>
    <row r="21" spans="1:23" x14ac:dyDescent="0.25">
      <c r="A21" s="1"/>
      <c r="B21" s="1"/>
      <c r="C21" s="107" t="s">
        <v>109</v>
      </c>
      <c r="D21" s="63">
        <v>43944</v>
      </c>
      <c r="E21" s="64">
        <v>0.29166666666666669</v>
      </c>
      <c r="F21" s="64">
        <v>0.33333333333333331</v>
      </c>
      <c r="G21" s="65">
        <f t="shared" si="1"/>
        <v>4.166666666666663E-2</v>
      </c>
      <c r="H21" s="66">
        <f t="shared" si="2"/>
        <v>43945</v>
      </c>
      <c r="I21" s="66" t="s">
        <v>84</v>
      </c>
      <c r="J21" s="67">
        <v>0.29166666666666669</v>
      </c>
      <c r="K21" s="67">
        <v>0.33333333333333331</v>
      </c>
      <c r="L21" s="65">
        <f t="shared" si="3"/>
        <v>0</v>
      </c>
      <c r="M21" s="68">
        <f t="shared" si="4"/>
        <v>43951</v>
      </c>
      <c r="N21" s="69" t="s">
        <v>85</v>
      </c>
      <c r="O21" s="70">
        <v>0.29166666666666669</v>
      </c>
      <c r="P21" s="70">
        <v>0.33333333333333331</v>
      </c>
      <c r="Q21" s="65">
        <f t="shared" si="5"/>
        <v>4.166666666666663E-2</v>
      </c>
      <c r="R21" s="71">
        <f t="shared" si="6"/>
        <v>43959</v>
      </c>
      <c r="S21" s="66" t="s">
        <v>85</v>
      </c>
      <c r="T21" s="64">
        <v>0.29166666666666669</v>
      </c>
      <c r="U21" s="64">
        <v>0.33333333333333331</v>
      </c>
      <c r="V21" s="65">
        <f t="shared" si="7"/>
        <v>4.166666666666663E-2</v>
      </c>
      <c r="W21" s="72">
        <f t="shared" si="8"/>
        <v>0.12499999999999989</v>
      </c>
    </row>
    <row r="22" spans="1:23" x14ac:dyDescent="0.25">
      <c r="A22" s="1"/>
      <c r="B22" s="1"/>
      <c r="C22" s="108"/>
      <c r="D22" s="63">
        <v>43945</v>
      </c>
      <c r="E22" s="64">
        <v>0.29166666666666669</v>
      </c>
      <c r="F22" s="64">
        <v>0.33333333333333331</v>
      </c>
      <c r="G22" s="65">
        <f t="shared" si="1"/>
        <v>4.166666666666663E-2</v>
      </c>
      <c r="H22" s="66">
        <f t="shared" si="2"/>
        <v>43946</v>
      </c>
      <c r="I22" s="66" t="s">
        <v>84</v>
      </c>
      <c r="J22" s="67">
        <v>0.29166666666666669</v>
      </c>
      <c r="K22" s="67">
        <v>0.33333333333333331</v>
      </c>
      <c r="L22" s="65">
        <f t="shared" si="3"/>
        <v>0</v>
      </c>
      <c r="M22" s="68">
        <f t="shared" si="4"/>
        <v>43952</v>
      </c>
      <c r="N22" s="69" t="s">
        <v>85</v>
      </c>
      <c r="O22" s="70">
        <v>0.29166666666666669</v>
      </c>
      <c r="P22" s="70">
        <v>0.33333333333333331</v>
      </c>
      <c r="Q22" s="65">
        <f t="shared" si="5"/>
        <v>4.166666666666663E-2</v>
      </c>
      <c r="R22" s="71">
        <f t="shared" si="6"/>
        <v>43960</v>
      </c>
      <c r="S22" s="66" t="s">
        <v>85</v>
      </c>
      <c r="T22" s="64">
        <v>0.29166666666666669</v>
      </c>
      <c r="U22" s="64">
        <v>0.33333333333333331</v>
      </c>
      <c r="V22" s="65">
        <f t="shared" si="7"/>
        <v>4.166666666666663E-2</v>
      </c>
      <c r="W22" s="72">
        <f t="shared" si="8"/>
        <v>0.12499999999999989</v>
      </c>
    </row>
    <row r="23" spans="1:23" x14ac:dyDescent="0.25">
      <c r="A23" s="1"/>
      <c r="B23" s="1"/>
      <c r="C23" s="108"/>
      <c r="D23" s="63">
        <v>43946</v>
      </c>
      <c r="E23" s="64">
        <v>0.29166666666666669</v>
      </c>
      <c r="F23" s="64">
        <v>0.33333333333333331</v>
      </c>
      <c r="G23" s="65">
        <f t="shared" si="1"/>
        <v>4.166666666666663E-2</v>
      </c>
      <c r="H23" s="66">
        <f t="shared" si="2"/>
        <v>43947</v>
      </c>
      <c r="I23" s="66" t="s">
        <v>84</v>
      </c>
      <c r="J23" s="67">
        <v>0.29166666666666669</v>
      </c>
      <c r="K23" s="67">
        <v>0.33333333333333331</v>
      </c>
      <c r="L23" s="65">
        <f t="shared" si="3"/>
        <v>0</v>
      </c>
      <c r="M23" s="68">
        <f t="shared" si="4"/>
        <v>43953</v>
      </c>
      <c r="N23" s="69" t="s">
        <v>85</v>
      </c>
      <c r="O23" s="70">
        <v>0.29166666666666669</v>
      </c>
      <c r="P23" s="70">
        <v>0.33333333333333331</v>
      </c>
      <c r="Q23" s="65">
        <f t="shared" si="5"/>
        <v>4.166666666666663E-2</v>
      </c>
      <c r="R23" s="71">
        <f t="shared" si="6"/>
        <v>43961</v>
      </c>
      <c r="S23" s="66" t="s">
        <v>85</v>
      </c>
      <c r="T23" s="64">
        <v>0.29166666666666669</v>
      </c>
      <c r="U23" s="64">
        <v>0.33333333333333331</v>
      </c>
      <c r="V23" s="65">
        <f t="shared" si="7"/>
        <v>4.166666666666663E-2</v>
      </c>
      <c r="W23" s="72">
        <f t="shared" si="8"/>
        <v>0.12499999999999989</v>
      </c>
    </row>
    <row r="24" spans="1:23" ht="15.75" thickBot="1" x14ac:dyDescent="0.3">
      <c r="A24" s="1"/>
      <c r="B24" s="1"/>
      <c r="C24" s="109"/>
      <c r="D24" s="63">
        <v>43947</v>
      </c>
      <c r="E24" s="64">
        <v>0.29166666666666669</v>
      </c>
      <c r="F24" s="64">
        <v>0.33333333333333331</v>
      </c>
      <c r="G24" s="65">
        <f t="shared" si="1"/>
        <v>4.166666666666663E-2</v>
      </c>
      <c r="H24" s="66">
        <f t="shared" si="2"/>
        <v>43948</v>
      </c>
      <c r="I24" s="66" t="s">
        <v>84</v>
      </c>
      <c r="J24" s="67">
        <v>0.29166666666666669</v>
      </c>
      <c r="K24" s="67">
        <v>0.33333333333333331</v>
      </c>
      <c r="L24" s="65">
        <f t="shared" si="3"/>
        <v>0</v>
      </c>
      <c r="M24" s="68">
        <f t="shared" si="4"/>
        <v>43954</v>
      </c>
      <c r="N24" s="69" t="s">
        <v>85</v>
      </c>
      <c r="O24" s="70">
        <v>0.29166666666666669</v>
      </c>
      <c r="P24" s="70">
        <v>0.33333333333333331</v>
      </c>
      <c r="Q24" s="65">
        <f t="shared" si="5"/>
        <v>4.166666666666663E-2</v>
      </c>
      <c r="R24" s="71">
        <f t="shared" si="6"/>
        <v>43962</v>
      </c>
      <c r="S24" s="66" t="s">
        <v>85</v>
      </c>
      <c r="T24" s="64">
        <v>0.29166666666666669</v>
      </c>
      <c r="U24" s="64">
        <v>0.33333333333333331</v>
      </c>
      <c r="V24" s="65">
        <f t="shared" si="7"/>
        <v>4.166666666666663E-2</v>
      </c>
      <c r="W24" s="72">
        <f t="shared" si="8"/>
        <v>0.12499999999999989</v>
      </c>
    </row>
    <row r="25" spans="1:23" ht="15.75" thickBot="1" x14ac:dyDescent="0.3">
      <c r="C25" s="103" t="s">
        <v>86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5"/>
    </row>
    <row r="26" spans="1:23" x14ac:dyDescent="0.25"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6"/>
    </row>
    <row r="27" spans="1:23" x14ac:dyDescent="0.25"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9"/>
    </row>
    <row r="28" spans="1:23" x14ac:dyDescent="0.25">
      <c r="C28" s="97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9"/>
    </row>
    <row r="29" spans="1:23" x14ac:dyDescent="0.25">
      <c r="C29" s="97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9"/>
    </row>
    <row r="30" spans="1:23" ht="15.75" thickBot="1" x14ac:dyDescent="0.3">
      <c r="C30" s="100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</row>
  </sheetData>
  <sheetProtection algorithmName="SHA-512" hashValue="cxscWD1gT4AJp7x/LNuTIMCJRyk31wegpOdSzScsJfGG5z82lkzcn+vK4Zq2PDDKBrcOfk7UkuSRy1xsUiqHyg==" saltValue="UHwAwx6Q52ULzD0IU9Gh8A==" spinCount="100000" sheet="1" selectLockedCells="1"/>
  <mergeCells count="2">
    <mergeCell ref="C25:Q25"/>
    <mergeCell ref="C26:Q30"/>
  </mergeCells>
  <dataValidations count="1">
    <dataValidation type="list" allowBlank="1" showInputMessage="1" showErrorMessage="1" sqref="S7:S24 I7:I24 N7:N24" xr:uid="{00000000-0002-0000-0A00-000000000000}">
      <formula1>"Sim, Não"</formula1>
    </dataValidation>
  </dataValidations>
  <hyperlinks>
    <hyperlink ref="A13:B13" location="'D7'!B13" display="'D7'!B13" xr:uid="{FB2AC61C-EDF9-465F-9135-16F7A1B2149C}"/>
    <hyperlink ref="A12:B12" location="'D6'!B12" display="'D6'!B12" xr:uid="{A2203EDF-292E-4E76-8259-E252442C3F94}"/>
    <hyperlink ref="A11:B11" location="'D5'!B11" display="'D5'!B11" xr:uid="{C432ECB2-4F61-4D2C-97E2-BDBCADBDA9D7}"/>
    <hyperlink ref="A10:B10" location="'D4'!B10" display="'D4'!B10" xr:uid="{BFF4FC13-2DFA-4EED-A7F3-63DD3E16EA59}"/>
    <hyperlink ref="A9:B9" location="'D3'!B9" display="'D3'!B9" xr:uid="{01EBFB35-D877-41CC-A8C2-FE2E6F59AE62}"/>
    <hyperlink ref="A7:B7" location="Informática!A1" display="Informática!A1" xr:uid="{DEF98770-FBDB-4037-8044-B3F976BB5A5A}"/>
    <hyperlink ref="A8:B8" location="'D2'!B8" display="'D2'!B8" xr:uid="{BA32D2D0-0C02-4176-AA04-73419C01C563}"/>
    <hyperlink ref="B8" location="'Língua Portuguesa'!A1" display="'Língua Portuguesa'!A1" xr:uid="{D68B1500-175C-4C74-9E54-FB3182A783CF}"/>
    <hyperlink ref="B9" location="'Raciocínio Lógico'!A1" display="'Raciocínio Lógico'!A1" xr:uid="{D771B672-39B2-4AEA-933E-DB4028DB439E}"/>
    <hyperlink ref="B10" location="'Noções de Dir. Administrativo'!A1" display="'Noções de Dir. Administrativo'!A1" xr:uid="{2E1FF458-10EA-461A-A99F-1463C93050D9}"/>
    <hyperlink ref="B11" location="'Noções de Dir. Constitucional'!A1" display="'Noções de Dir. Constitucional'!A1" xr:uid="{49AD3BA4-0691-482E-93FF-572C71965B5E}"/>
    <hyperlink ref="B12" location="'Noções de Dir. Processual Penal'!A1" display="'Noções de Dir. Processual Penal'!A1" xr:uid="{E0C7814E-5989-47D9-9F28-40EE12C0944F}"/>
    <hyperlink ref="B13" location="'Noções de Legis. Penal Especial'!A1" display="'Noções de Legis. Penal Especial'!A1" xr:uid="{E4DD43E9-B651-44C2-B72B-5DE334F09132}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3"/>
  <sheetViews>
    <sheetView showGridLines="0" workbookViewId="0"/>
  </sheetViews>
  <sheetFormatPr defaultColWidth="0" defaultRowHeight="15" zeroHeight="1" x14ac:dyDescent="0.25"/>
  <cols>
    <col min="1" max="1" width="24.42578125" bestFit="1" customWidth="1"/>
    <col min="2" max="2" width="59.42578125" bestFit="1" customWidth="1"/>
    <col min="3" max="4" width="9.140625" customWidth="1"/>
    <col min="5" max="5" width="2.42578125" customWidth="1"/>
    <col min="6" max="7" width="9.140625" customWidth="1"/>
    <col min="8" max="8" width="6.7109375" customWidth="1"/>
    <col min="9" max="16384" width="9.140625" hidden="1"/>
  </cols>
  <sheetData>
    <row r="1" spans="1:8" x14ac:dyDescent="0.25">
      <c r="A1" s="24"/>
      <c r="B1" s="24"/>
      <c r="C1" s="24"/>
      <c r="D1" s="24"/>
      <c r="E1" s="24"/>
      <c r="F1" s="24"/>
      <c r="G1" s="24"/>
      <c r="H1" s="24"/>
    </row>
    <row r="2" spans="1:8" x14ac:dyDescent="0.25">
      <c r="A2" s="24"/>
      <c r="B2" s="24"/>
      <c r="C2" s="24"/>
      <c r="D2" s="24"/>
      <c r="E2" s="24"/>
      <c r="F2" s="24"/>
      <c r="G2" s="24"/>
      <c r="H2" s="24"/>
    </row>
    <row r="3" spans="1:8" x14ac:dyDescent="0.25">
      <c r="A3" s="24"/>
      <c r="B3" s="24"/>
      <c r="C3" s="24"/>
      <c r="D3" s="24"/>
      <c r="E3" s="24"/>
      <c r="F3" s="24"/>
      <c r="G3" s="24"/>
      <c r="H3" s="24"/>
    </row>
    <row r="4" spans="1:8" x14ac:dyDescent="0.25"/>
    <row r="5" spans="1:8" x14ac:dyDescent="0.25"/>
    <row r="6" spans="1:8" ht="23.25" x14ac:dyDescent="0.35">
      <c r="A6" s="5" t="s">
        <v>165</v>
      </c>
      <c r="B6" s="6"/>
    </row>
    <row r="7" spans="1:8" x14ac:dyDescent="0.25">
      <c r="A7" s="2" t="s">
        <v>10</v>
      </c>
      <c r="B7" s="3" t="s">
        <v>156</v>
      </c>
      <c r="C7" s="3"/>
    </row>
    <row r="8" spans="1:8" x14ac:dyDescent="0.25">
      <c r="A8" s="2" t="s">
        <v>11</v>
      </c>
      <c r="B8" s="77">
        <v>43929</v>
      </c>
      <c r="C8" s="3"/>
    </row>
    <row r="9" spans="1:8" x14ac:dyDescent="0.25">
      <c r="A9" s="2" t="s">
        <v>12</v>
      </c>
      <c r="B9" s="3" t="s">
        <v>157</v>
      </c>
      <c r="C9" s="3"/>
    </row>
    <row r="10" spans="1:8" x14ac:dyDescent="0.25">
      <c r="A10" s="2" t="s">
        <v>13</v>
      </c>
      <c r="B10" s="3"/>
      <c r="C10" s="3"/>
    </row>
    <row r="11" spans="1:8" x14ac:dyDescent="0.25">
      <c r="A11" s="2" t="s">
        <v>14</v>
      </c>
      <c r="B11" t="s">
        <v>158</v>
      </c>
      <c r="C11" s="3"/>
    </row>
    <row r="12" spans="1:8" x14ac:dyDescent="0.25">
      <c r="A12" s="2" t="s">
        <v>15</v>
      </c>
      <c r="B12" s="76" t="s">
        <v>159</v>
      </c>
    </row>
    <row r="13" spans="1:8" x14ac:dyDescent="0.25">
      <c r="A13" s="2" t="s">
        <v>16</v>
      </c>
      <c r="B13" s="78" t="s">
        <v>160</v>
      </c>
      <c r="C13" s="3"/>
    </row>
    <row r="14" spans="1:8" x14ac:dyDescent="0.25">
      <c r="A14" s="2" t="s">
        <v>17</v>
      </c>
      <c r="B14" s="3" t="s">
        <v>161</v>
      </c>
      <c r="C14" s="3"/>
    </row>
    <row r="15" spans="1:8" x14ac:dyDescent="0.25">
      <c r="A15" s="2" t="s">
        <v>18</v>
      </c>
      <c r="B15" s="3" t="s">
        <v>162</v>
      </c>
    </row>
    <row r="16" spans="1:8" ht="30" x14ac:dyDescent="0.25">
      <c r="A16" s="2" t="s">
        <v>19</v>
      </c>
      <c r="B16" s="81" t="s">
        <v>163</v>
      </c>
      <c r="C16" s="82"/>
      <c r="D16" s="82"/>
    </row>
    <row r="17" spans="1:4" x14ac:dyDescent="0.25">
      <c r="A17" s="2" t="s">
        <v>20</v>
      </c>
      <c r="B17" s="81" t="s">
        <v>164</v>
      </c>
      <c r="C17" s="82"/>
      <c r="D17" s="82"/>
    </row>
    <row r="18" spans="1:4" x14ac:dyDescent="0.25"/>
    <row r="19" spans="1:4" x14ac:dyDescent="0.25"/>
    <row r="20" spans="1:4" x14ac:dyDescent="0.25"/>
    <row r="21" spans="1:4" x14ac:dyDescent="0.25"/>
    <row r="22" spans="1:4" x14ac:dyDescent="0.25"/>
    <row r="23" spans="1:4" x14ac:dyDescent="0.25"/>
    <row r="24" spans="1:4" x14ac:dyDescent="0.25"/>
    <row r="25" spans="1:4" x14ac:dyDescent="0.25"/>
    <row r="26" spans="1:4" x14ac:dyDescent="0.25"/>
    <row r="27" spans="1:4" x14ac:dyDescent="0.25"/>
    <row r="28" spans="1:4" x14ac:dyDescent="0.25"/>
    <row r="29" spans="1:4" x14ac:dyDescent="0.25"/>
    <row r="30" spans="1:4" hidden="1" x14ac:dyDescent="0.25"/>
    <row r="31" spans="1:4" hidden="1" x14ac:dyDescent="0.25"/>
    <row r="32" spans="1:4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</sheetData>
  <sheetProtection algorithmName="SHA-512" hashValue="AJn4uoRHA2UF8RpI9jKY88PV9hot/RlnU1ocAYhXqXqLp/l01L4nAoWdnEvF5rzwbRAQn3t/NCrblgM4iEdi6g==" saltValue="j3IA9dRgvC9V8dTxm+Qapg==" spinCount="100000" sheet="1" selectLockedCells="1"/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showGridLines="0" workbookViewId="0">
      <selection activeCell="D22" sqref="D22"/>
    </sheetView>
  </sheetViews>
  <sheetFormatPr defaultColWidth="0" defaultRowHeight="15" zeroHeight="1" x14ac:dyDescent="0.25"/>
  <cols>
    <col min="1" max="1" width="3.140625" bestFit="1" customWidth="1"/>
    <col min="2" max="2" width="51" bestFit="1" customWidth="1"/>
    <col min="3" max="3" width="11.5703125" bestFit="1" customWidth="1"/>
    <col min="4" max="4" width="5.140625" bestFit="1" customWidth="1"/>
    <col min="5" max="5" width="13.5703125" bestFit="1" customWidth="1"/>
    <col min="6" max="6" width="14.5703125" bestFit="1" customWidth="1"/>
    <col min="7" max="7" width="15" bestFit="1" customWidth="1"/>
    <col min="8" max="8" width="13.42578125" bestFit="1" customWidth="1"/>
    <col min="9" max="9" width="3.28515625" customWidth="1"/>
    <col min="10" max="16384" width="9.140625" hidden="1"/>
  </cols>
  <sheetData>
    <row r="1" spans="1:9" s="24" customFormat="1" x14ac:dyDescent="0.25"/>
    <row r="2" spans="1:9" s="24" customFormat="1" x14ac:dyDescent="0.25"/>
    <row r="3" spans="1:9" x14ac:dyDescent="0.25">
      <c r="A3" s="24"/>
      <c r="B3" s="24"/>
      <c r="C3" s="24"/>
      <c r="D3" s="24"/>
      <c r="E3" s="24"/>
      <c r="F3" s="24"/>
      <c r="G3" s="24"/>
      <c r="H3" s="24"/>
      <c r="I3" s="24"/>
    </row>
    <row r="4" spans="1:9" x14ac:dyDescent="0.25">
      <c r="A4" s="28"/>
      <c r="B4" s="28"/>
      <c r="C4" s="28"/>
      <c r="D4" s="28"/>
      <c r="E4" s="28"/>
      <c r="F4" s="28"/>
      <c r="G4" s="28"/>
      <c r="H4" s="28"/>
    </row>
    <row r="5" spans="1:9" x14ac:dyDescent="0.25">
      <c r="A5" s="28"/>
      <c r="B5" s="28"/>
      <c r="C5" s="28"/>
      <c r="D5" s="28"/>
      <c r="E5" s="28"/>
      <c r="F5" s="28"/>
      <c r="G5" s="28"/>
      <c r="H5" s="28"/>
    </row>
    <row r="6" spans="1:9" ht="18.75" x14ac:dyDescent="0.25">
      <c r="A6" s="28"/>
      <c r="B6" s="29" t="s">
        <v>9</v>
      </c>
      <c r="C6" s="30">
        <f>'Quadro de horários'!K5</f>
        <v>1.1874999999999998</v>
      </c>
      <c r="D6" s="28"/>
      <c r="E6" s="31"/>
      <c r="F6" s="28"/>
      <c r="G6" s="28"/>
      <c r="H6" s="28"/>
    </row>
    <row r="7" spans="1:9" x14ac:dyDescent="0.25">
      <c r="A7" s="28"/>
      <c r="B7" s="28"/>
      <c r="C7" s="28"/>
      <c r="D7" s="28"/>
      <c r="E7" s="28"/>
      <c r="F7" s="32">
        <f>SUM(F10:F29)</f>
        <v>32</v>
      </c>
      <c r="G7" s="28"/>
      <c r="H7" s="28"/>
    </row>
    <row r="8" spans="1:9" x14ac:dyDescent="0.25">
      <c r="A8" s="85" t="s">
        <v>0</v>
      </c>
      <c r="B8" s="83" t="s">
        <v>1</v>
      </c>
      <c r="C8" s="83" t="s">
        <v>2</v>
      </c>
      <c r="D8" s="83" t="s">
        <v>3</v>
      </c>
      <c r="E8" s="83" t="s">
        <v>4</v>
      </c>
      <c r="F8" s="83" t="s">
        <v>5</v>
      </c>
      <c r="G8" s="83" t="s">
        <v>6</v>
      </c>
      <c r="H8" s="33" t="s">
        <v>7</v>
      </c>
    </row>
    <row r="9" spans="1:9" x14ac:dyDescent="0.25">
      <c r="A9" s="86"/>
      <c r="B9" s="84"/>
      <c r="C9" s="84"/>
      <c r="D9" s="84"/>
      <c r="E9" s="84"/>
      <c r="F9" s="84"/>
      <c r="G9" s="84"/>
      <c r="H9" s="34">
        <f>SUM(H10:H1048576)</f>
        <v>1.4583333333333335</v>
      </c>
    </row>
    <row r="10" spans="1:9" ht="15.75" x14ac:dyDescent="0.25">
      <c r="A10" s="35">
        <v>1</v>
      </c>
      <c r="B10" s="36" t="s">
        <v>87</v>
      </c>
      <c r="C10" s="37" t="s">
        <v>8</v>
      </c>
      <c r="D10" s="38">
        <v>1</v>
      </c>
      <c r="E10" s="39">
        <v>8</v>
      </c>
      <c r="F10" s="38">
        <f>E10*D10</f>
        <v>8</v>
      </c>
      <c r="G10" s="40">
        <v>0.95833333333333337</v>
      </c>
      <c r="H10" s="41">
        <v>8.3333333333333329E-2</v>
      </c>
    </row>
    <row r="11" spans="1:9" ht="15.75" x14ac:dyDescent="0.25">
      <c r="A11" s="35">
        <v>2</v>
      </c>
      <c r="B11" s="36" t="s">
        <v>88</v>
      </c>
      <c r="C11" s="37" t="s">
        <v>94</v>
      </c>
      <c r="D11" s="38">
        <v>1</v>
      </c>
      <c r="E11" s="39">
        <v>4</v>
      </c>
      <c r="F11" s="38">
        <f t="shared" ref="F11" si="0">E11*D11</f>
        <v>4</v>
      </c>
      <c r="G11" s="40">
        <f t="shared" ref="G11" si="1">$C$6/$F$7*F11</f>
        <v>0.14843749999999997</v>
      </c>
      <c r="H11" s="41">
        <v>0.125</v>
      </c>
    </row>
    <row r="12" spans="1:9" ht="15.75" x14ac:dyDescent="0.25">
      <c r="A12" s="35">
        <v>3</v>
      </c>
      <c r="B12" s="36" t="s">
        <v>89</v>
      </c>
      <c r="C12" s="37" t="s">
        <v>94</v>
      </c>
      <c r="D12" s="38">
        <v>1</v>
      </c>
      <c r="E12" s="39">
        <v>4</v>
      </c>
      <c r="F12" s="38">
        <f t="shared" ref="F12:F16" si="2">E12*D12</f>
        <v>4</v>
      </c>
      <c r="G12" s="40">
        <f t="shared" ref="G12:G16" si="3">$C$6/$F$7*F12</f>
        <v>0.14843749999999997</v>
      </c>
      <c r="H12" s="41">
        <v>0.16666666666666699</v>
      </c>
    </row>
    <row r="13" spans="1:9" ht="15.75" x14ac:dyDescent="0.25">
      <c r="A13" s="35">
        <v>4</v>
      </c>
      <c r="B13" s="36" t="s">
        <v>90</v>
      </c>
      <c r="C13" s="37" t="s">
        <v>94</v>
      </c>
      <c r="D13" s="38">
        <v>1</v>
      </c>
      <c r="E13" s="39">
        <v>4</v>
      </c>
      <c r="F13" s="38">
        <f t="shared" si="2"/>
        <v>4</v>
      </c>
      <c r="G13" s="40">
        <f t="shared" si="3"/>
        <v>0.14843749999999997</v>
      </c>
      <c r="H13" s="41">
        <v>0.20833333333333301</v>
      </c>
    </row>
    <row r="14" spans="1:9" ht="15.75" x14ac:dyDescent="0.25">
      <c r="A14" s="35">
        <v>5</v>
      </c>
      <c r="B14" s="36" t="s">
        <v>91</v>
      </c>
      <c r="C14" s="37" t="s">
        <v>94</v>
      </c>
      <c r="D14" s="38">
        <v>1</v>
      </c>
      <c r="E14" s="39">
        <v>4</v>
      </c>
      <c r="F14" s="38">
        <f t="shared" si="2"/>
        <v>4</v>
      </c>
      <c r="G14" s="40">
        <f t="shared" si="3"/>
        <v>0.14843749999999997</v>
      </c>
      <c r="H14" s="41">
        <v>0.25</v>
      </c>
    </row>
    <row r="15" spans="1:9" ht="15.75" x14ac:dyDescent="0.25">
      <c r="A15" s="35">
        <v>6</v>
      </c>
      <c r="B15" s="36" t="s">
        <v>92</v>
      </c>
      <c r="C15" s="37" t="s">
        <v>94</v>
      </c>
      <c r="D15" s="38">
        <v>1</v>
      </c>
      <c r="E15" s="39">
        <v>4</v>
      </c>
      <c r="F15" s="38">
        <f t="shared" si="2"/>
        <v>4</v>
      </c>
      <c r="G15" s="40">
        <f t="shared" si="3"/>
        <v>0.14843749999999997</v>
      </c>
      <c r="H15" s="41">
        <v>0.29166666666666702</v>
      </c>
    </row>
    <row r="16" spans="1:9" ht="15.75" x14ac:dyDescent="0.25">
      <c r="A16" s="35">
        <v>7</v>
      </c>
      <c r="B16" s="42" t="s">
        <v>93</v>
      </c>
      <c r="C16" s="37" t="s">
        <v>94</v>
      </c>
      <c r="D16" s="38">
        <v>1</v>
      </c>
      <c r="E16" s="39">
        <v>4</v>
      </c>
      <c r="F16" s="38">
        <f t="shared" si="2"/>
        <v>4</v>
      </c>
      <c r="G16" s="40">
        <f t="shared" si="3"/>
        <v>0.14843749999999997</v>
      </c>
      <c r="H16" s="41">
        <v>0.33333333333333298</v>
      </c>
    </row>
    <row r="17" spans="1:9" ht="15.75" x14ac:dyDescent="0.25">
      <c r="A17" s="35"/>
      <c r="B17" s="43"/>
      <c r="C17" s="37"/>
      <c r="D17" s="38"/>
      <c r="E17" s="39"/>
      <c r="F17" s="38"/>
      <c r="G17" s="40"/>
      <c r="H17" s="41"/>
    </row>
    <row r="18" spans="1:9" ht="15.75" x14ac:dyDescent="0.25">
      <c r="A18" s="35"/>
      <c r="B18" s="43"/>
      <c r="C18" s="37"/>
      <c r="D18" s="38"/>
      <c r="E18" s="39"/>
      <c r="F18" s="38"/>
      <c r="G18" s="40"/>
      <c r="H18" s="41"/>
    </row>
    <row r="19" spans="1:9" ht="15.75" x14ac:dyDescent="0.25">
      <c r="A19" s="35"/>
      <c r="B19" s="43"/>
      <c r="C19" s="37"/>
      <c r="D19" s="38"/>
      <c r="E19" s="39"/>
      <c r="F19" s="38"/>
      <c r="G19" s="40"/>
      <c r="H19" s="41"/>
    </row>
    <row r="20" spans="1:9" ht="15.75" x14ac:dyDescent="0.25">
      <c r="A20" s="43"/>
      <c r="B20" s="43"/>
      <c r="C20" s="43"/>
      <c r="D20" s="43"/>
      <c r="E20" s="44"/>
      <c r="F20" s="38"/>
      <c r="G20" s="40"/>
      <c r="H20" s="41"/>
    </row>
    <row r="21" spans="1:9" ht="15.75" x14ac:dyDescent="0.25">
      <c r="A21" s="43"/>
      <c r="B21" s="43"/>
      <c r="C21" s="43"/>
      <c r="D21" s="43"/>
      <c r="E21" s="44"/>
      <c r="F21" s="38"/>
      <c r="G21" s="40"/>
      <c r="H21" s="41"/>
    </row>
    <row r="22" spans="1:9" ht="15.75" x14ac:dyDescent="0.25">
      <c r="A22" s="43"/>
      <c r="B22" s="43"/>
      <c r="C22" s="43"/>
      <c r="D22" s="43"/>
      <c r="E22" s="44"/>
      <c r="F22" s="38"/>
      <c r="G22" s="40"/>
      <c r="H22" s="41"/>
    </row>
    <row r="23" spans="1:9" ht="15.75" x14ac:dyDescent="0.25">
      <c r="A23" s="43"/>
      <c r="B23" s="43"/>
      <c r="C23" s="43"/>
      <c r="D23" s="43"/>
      <c r="E23" s="44"/>
      <c r="F23" s="38"/>
      <c r="G23" s="40"/>
      <c r="H23" s="45"/>
    </row>
    <row r="24" spans="1:9" ht="15.75" x14ac:dyDescent="0.25">
      <c r="A24" s="43"/>
      <c r="B24" s="43"/>
      <c r="C24" s="43"/>
      <c r="D24" s="43"/>
      <c r="E24" s="44"/>
      <c r="F24" s="38"/>
      <c r="G24" s="40"/>
      <c r="H24" s="45"/>
    </row>
    <row r="25" spans="1:9" ht="15.75" x14ac:dyDescent="0.25">
      <c r="A25" s="43"/>
      <c r="B25" s="43"/>
      <c r="C25" s="43"/>
      <c r="D25" s="43"/>
      <c r="E25" s="44"/>
      <c r="F25" s="38"/>
      <c r="G25" s="40"/>
      <c r="H25" s="45"/>
    </row>
    <row r="26" spans="1:9" ht="15.75" x14ac:dyDescent="0.25">
      <c r="A26" s="43"/>
      <c r="B26" s="43"/>
      <c r="C26" s="43"/>
      <c r="D26" s="43"/>
      <c r="E26" s="44"/>
      <c r="F26" s="38"/>
      <c r="G26" s="40"/>
      <c r="H26" s="45"/>
    </row>
    <row r="27" spans="1:9" ht="15.75" x14ac:dyDescent="0.25">
      <c r="A27" s="43"/>
      <c r="B27" s="43"/>
      <c r="C27" s="43"/>
      <c r="D27" s="43"/>
      <c r="E27" s="44"/>
      <c r="F27" s="38"/>
      <c r="G27" s="40"/>
      <c r="H27" s="45"/>
    </row>
    <row r="28" spans="1:9" ht="15.75" x14ac:dyDescent="0.25">
      <c r="A28" s="46"/>
      <c r="B28" s="46"/>
      <c r="C28" s="46"/>
      <c r="D28" s="46"/>
      <c r="E28" s="47"/>
      <c r="F28" s="38"/>
      <c r="G28" s="40"/>
      <c r="H28" s="48"/>
    </row>
    <row r="29" spans="1:9" ht="15.75" x14ac:dyDescent="0.25">
      <c r="A29" s="46"/>
      <c r="B29" s="46"/>
      <c r="C29" s="46"/>
      <c r="D29" s="46"/>
      <c r="E29" s="47"/>
      <c r="F29" s="38"/>
      <c r="G29" s="40"/>
      <c r="H29" s="48"/>
    </row>
    <row r="30" spans="1:9" ht="15.75" x14ac:dyDescent="0.25">
      <c r="A30" s="49"/>
      <c r="B30" s="49"/>
      <c r="C30" s="49"/>
      <c r="D30" s="49"/>
      <c r="E30" s="50"/>
      <c r="F30" s="51"/>
      <c r="G30" s="52"/>
      <c r="H30" s="53"/>
    </row>
    <row r="31" spans="1:9" ht="3" customHeight="1" x14ac:dyDescent="0.25">
      <c r="A31" s="4"/>
      <c r="B31" s="4"/>
      <c r="C31" s="4"/>
      <c r="D31" s="4"/>
      <c r="E31" s="4"/>
      <c r="F31" s="4"/>
      <c r="G31" s="4"/>
      <c r="H31" s="4"/>
      <c r="I31" s="4"/>
    </row>
  </sheetData>
  <sheetProtection algorithmName="SHA-512" hashValue="AbBebjENqPtiKiEnnMBF+GFSfBarKJhVN0HopQ+osLmohkjrHzb9HYWKMQkUs1TUWgHkYsmjNqfRpL7nEHqtVA==" saltValue="A5E951x0Lc1opg7hP7tNTA==" spinCount="100000" sheet="1" selectLockedCells="1"/>
  <mergeCells count="7">
    <mergeCell ref="G8:G9"/>
    <mergeCell ref="A8:A9"/>
    <mergeCell ref="B8:B9"/>
    <mergeCell ref="C8:C9"/>
    <mergeCell ref="D8:D9"/>
    <mergeCell ref="E8:E9"/>
    <mergeCell ref="F8:F9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"/>
  <sheetViews>
    <sheetView showGridLines="0" tabSelected="1" workbookViewId="0">
      <selection activeCell="H23" sqref="H23"/>
    </sheetView>
  </sheetViews>
  <sheetFormatPr defaultColWidth="0" defaultRowHeight="15" x14ac:dyDescent="0.25"/>
  <cols>
    <col min="1" max="2" width="9.140625" customWidth="1"/>
    <col min="3" max="9" width="15.85546875" customWidth="1"/>
    <col min="10" max="10" width="9.140625" customWidth="1"/>
    <col min="11" max="11" width="12.42578125" bestFit="1" customWidth="1"/>
    <col min="12" max="16384" width="9.140625" hidden="1"/>
  </cols>
  <sheetData>
    <row r="1" spans="1:1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5" spans="1:11" ht="15" customHeight="1" x14ac:dyDescent="0.25">
      <c r="A5" s="92" t="s">
        <v>21</v>
      </c>
      <c r="B5" s="92"/>
      <c r="C5" s="87">
        <f>COUNTIF(C9:C100,"Estudar")*$A$7</f>
        <v>2.0833333333333332E-2</v>
      </c>
      <c r="D5" s="87">
        <f t="shared" ref="D5:I5" si="0">COUNTIF(D9:D100,"Estudar")*$A$7</f>
        <v>0.25</v>
      </c>
      <c r="E5" s="87">
        <f t="shared" si="0"/>
        <v>0.20833333333333331</v>
      </c>
      <c r="F5" s="87">
        <f t="shared" si="0"/>
        <v>0.25</v>
      </c>
      <c r="G5" s="87">
        <f t="shared" si="0"/>
        <v>0.14583333333333331</v>
      </c>
      <c r="H5" s="87">
        <f t="shared" si="0"/>
        <v>0.29166666666666663</v>
      </c>
      <c r="I5" s="87">
        <f t="shared" si="0"/>
        <v>2.0833333333333332E-2</v>
      </c>
      <c r="J5" s="91" t="s">
        <v>69</v>
      </c>
      <c r="K5" s="87">
        <f>SUM(C5:I5)</f>
        <v>1.1874999999999998</v>
      </c>
    </row>
    <row r="6" spans="1:11" ht="15" customHeight="1" x14ac:dyDescent="0.25">
      <c r="A6" s="93"/>
      <c r="B6" s="93"/>
      <c r="C6" s="88"/>
      <c r="D6" s="88"/>
      <c r="E6" s="88"/>
      <c r="F6" s="88"/>
      <c r="G6" s="88"/>
      <c r="H6" s="88"/>
      <c r="I6" s="88"/>
      <c r="J6" s="91"/>
      <c r="K6" s="88"/>
    </row>
    <row r="7" spans="1:11" x14ac:dyDescent="0.25">
      <c r="A7" s="10">
        <v>2.0833333333333332E-2</v>
      </c>
      <c r="B7" s="7"/>
      <c r="C7" s="8"/>
      <c r="D7" s="9"/>
      <c r="E7" s="9"/>
      <c r="F7" s="9"/>
      <c r="G7" s="9"/>
      <c r="H7" s="9"/>
      <c r="I7" s="9"/>
    </row>
    <row r="8" spans="1:11" x14ac:dyDescent="0.25">
      <c r="A8" s="89" t="s">
        <v>22</v>
      </c>
      <c r="B8" s="90"/>
      <c r="C8" s="54" t="s">
        <v>23</v>
      </c>
      <c r="D8" s="54" t="s">
        <v>24</v>
      </c>
      <c r="E8" s="54" t="s">
        <v>25</v>
      </c>
      <c r="F8" s="54" t="s">
        <v>26</v>
      </c>
      <c r="G8" s="54" t="s">
        <v>27</v>
      </c>
      <c r="H8" s="54" t="s">
        <v>28</v>
      </c>
      <c r="I8" s="55" t="s">
        <v>29</v>
      </c>
    </row>
    <row r="9" spans="1:11" x14ac:dyDescent="0.25">
      <c r="A9" s="56" t="s">
        <v>30</v>
      </c>
      <c r="B9" s="56" t="s">
        <v>31</v>
      </c>
      <c r="C9" s="57" t="s">
        <v>35</v>
      </c>
      <c r="D9" s="57"/>
      <c r="E9" s="57"/>
      <c r="F9" s="57"/>
      <c r="G9" s="58"/>
      <c r="H9" s="57"/>
      <c r="I9" s="57"/>
    </row>
    <row r="10" spans="1:11" x14ac:dyDescent="0.25">
      <c r="A10" s="56" t="s">
        <v>31</v>
      </c>
      <c r="B10" s="56" t="s">
        <v>32</v>
      </c>
      <c r="C10" s="57"/>
      <c r="D10" s="57"/>
      <c r="E10" s="57" t="s">
        <v>33</v>
      </c>
      <c r="F10" s="57"/>
      <c r="G10" s="57"/>
      <c r="H10" s="57"/>
      <c r="I10" s="57"/>
    </row>
    <row r="11" spans="1:11" x14ac:dyDescent="0.25">
      <c r="A11" s="56" t="s">
        <v>32</v>
      </c>
      <c r="B11" s="56" t="s">
        <v>34</v>
      </c>
      <c r="C11" s="57"/>
      <c r="D11" s="57" t="s">
        <v>33</v>
      </c>
      <c r="E11" s="57" t="s">
        <v>33</v>
      </c>
      <c r="F11" s="57" t="s">
        <v>33</v>
      </c>
      <c r="G11" s="57" t="s">
        <v>33</v>
      </c>
      <c r="H11" s="57" t="s">
        <v>33</v>
      </c>
      <c r="I11" s="57"/>
    </row>
    <row r="12" spans="1:11" x14ac:dyDescent="0.25">
      <c r="A12" s="56" t="s">
        <v>34</v>
      </c>
      <c r="B12" s="56" t="s">
        <v>36</v>
      </c>
      <c r="C12" s="57"/>
      <c r="D12" s="57" t="s">
        <v>33</v>
      </c>
      <c r="E12" s="57" t="s">
        <v>33</v>
      </c>
      <c r="F12" s="57" t="s">
        <v>33</v>
      </c>
      <c r="G12" s="57" t="s">
        <v>33</v>
      </c>
      <c r="H12" s="57" t="s">
        <v>33</v>
      </c>
      <c r="I12" s="57"/>
    </row>
    <row r="13" spans="1:11" x14ac:dyDescent="0.25">
      <c r="A13" s="56" t="s">
        <v>36</v>
      </c>
      <c r="B13" s="56" t="s">
        <v>37</v>
      </c>
      <c r="C13" s="57"/>
      <c r="D13" s="57" t="s">
        <v>33</v>
      </c>
      <c r="E13" s="57"/>
      <c r="F13" s="57" t="s">
        <v>33</v>
      </c>
      <c r="G13" s="57" t="s">
        <v>33</v>
      </c>
      <c r="H13" s="57" t="s">
        <v>33</v>
      </c>
      <c r="I13" s="57"/>
    </row>
    <row r="14" spans="1:11" x14ac:dyDescent="0.25">
      <c r="A14" s="56" t="s">
        <v>37</v>
      </c>
      <c r="B14" s="56" t="s">
        <v>38</v>
      </c>
      <c r="C14" s="57"/>
      <c r="D14" s="57" t="s">
        <v>33</v>
      </c>
      <c r="E14" s="59"/>
      <c r="F14" s="57" t="s">
        <v>33</v>
      </c>
      <c r="G14" s="57" t="s">
        <v>33</v>
      </c>
      <c r="H14" s="57" t="s">
        <v>33</v>
      </c>
      <c r="I14" s="57" t="s">
        <v>33</v>
      </c>
    </row>
    <row r="15" spans="1:11" x14ac:dyDescent="0.25">
      <c r="A15" s="56" t="s">
        <v>38</v>
      </c>
      <c r="B15" s="56" t="s">
        <v>39</v>
      </c>
      <c r="C15" s="57"/>
      <c r="D15" s="59"/>
      <c r="E15" s="57"/>
      <c r="F15" s="59"/>
      <c r="G15" s="59"/>
      <c r="H15" s="57"/>
      <c r="I15" s="57"/>
    </row>
    <row r="16" spans="1:11" x14ac:dyDescent="0.25">
      <c r="A16" s="56" t="s">
        <v>39</v>
      </c>
      <c r="B16" s="56" t="s">
        <v>40</v>
      </c>
      <c r="C16" s="57"/>
      <c r="D16" s="59"/>
      <c r="E16" s="59"/>
      <c r="F16" s="59"/>
      <c r="G16" s="59"/>
      <c r="H16" s="57"/>
      <c r="I16" s="57"/>
    </row>
    <row r="17" spans="1:9" x14ac:dyDescent="0.25">
      <c r="A17" s="56" t="s">
        <v>40</v>
      </c>
      <c r="B17" s="56" t="s">
        <v>41</v>
      </c>
      <c r="C17" s="57"/>
      <c r="D17" s="59"/>
      <c r="E17" s="59"/>
      <c r="F17" s="59"/>
      <c r="G17" s="59"/>
      <c r="H17" s="57"/>
      <c r="I17" s="57"/>
    </row>
    <row r="18" spans="1:9" x14ac:dyDescent="0.25">
      <c r="A18" s="56" t="s">
        <v>41</v>
      </c>
      <c r="B18" s="56" t="s">
        <v>42</v>
      </c>
      <c r="C18" s="57"/>
      <c r="D18" s="59"/>
      <c r="E18" s="59"/>
      <c r="F18" s="59"/>
      <c r="G18" s="59"/>
      <c r="H18" s="57"/>
      <c r="I18" s="57"/>
    </row>
    <row r="19" spans="1:9" x14ac:dyDescent="0.25">
      <c r="A19" s="56" t="s">
        <v>42</v>
      </c>
      <c r="B19" s="56" t="s">
        <v>43</v>
      </c>
      <c r="C19" s="57"/>
      <c r="D19" s="57"/>
      <c r="E19" s="57"/>
      <c r="F19" s="57"/>
      <c r="G19" s="57"/>
      <c r="H19" s="57"/>
      <c r="I19" s="57"/>
    </row>
    <row r="20" spans="1:9" x14ac:dyDescent="0.25">
      <c r="A20" s="56" t="s">
        <v>43</v>
      </c>
      <c r="B20" s="56" t="s">
        <v>44</v>
      </c>
      <c r="C20" s="57"/>
      <c r="D20" s="57"/>
      <c r="E20" s="57"/>
      <c r="F20" s="57"/>
      <c r="G20" s="57"/>
      <c r="H20" s="57"/>
      <c r="I20" s="57"/>
    </row>
    <row r="21" spans="1:9" x14ac:dyDescent="0.25">
      <c r="A21" s="56" t="s">
        <v>44</v>
      </c>
      <c r="B21" s="56" t="s">
        <v>45</v>
      </c>
      <c r="C21" s="57"/>
      <c r="D21" s="57"/>
      <c r="E21" s="57"/>
      <c r="F21" s="57"/>
      <c r="G21" s="57"/>
      <c r="H21" s="60"/>
      <c r="I21" s="57"/>
    </row>
    <row r="22" spans="1:9" x14ac:dyDescent="0.25">
      <c r="A22" s="56" t="s">
        <v>45</v>
      </c>
      <c r="B22" s="56" t="s">
        <v>46</v>
      </c>
      <c r="C22" s="57"/>
      <c r="D22" s="57"/>
      <c r="E22" s="60"/>
      <c r="F22" s="57"/>
      <c r="G22" s="57"/>
      <c r="H22" s="60"/>
      <c r="I22" s="57"/>
    </row>
    <row r="23" spans="1:9" x14ac:dyDescent="0.25">
      <c r="A23" s="56" t="s">
        <v>46</v>
      </c>
      <c r="B23" s="56" t="s">
        <v>47</v>
      </c>
      <c r="C23" s="57"/>
      <c r="D23" s="57"/>
      <c r="E23" s="60"/>
      <c r="F23" s="57"/>
      <c r="G23" s="57"/>
      <c r="H23" s="60"/>
      <c r="I23" s="57"/>
    </row>
    <row r="24" spans="1:9" x14ac:dyDescent="0.25">
      <c r="A24" s="56" t="s">
        <v>47</v>
      </c>
      <c r="B24" s="56" t="s">
        <v>48</v>
      </c>
      <c r="C24" s="57"/>
      <c r="D24" s="57"/>
      <c r="E24" s="60"/>
      <c r="F24" s="57"/>
      <c r="G24" s="57"/>
      <c r="H24" s="57" t="s">
        <v>33</v>
      </c>
      <c r="I24" s="57"/>
    </row>
    <row r="25" spans="1:9" x14ac:dyDescent="0.25">
      <c r="A25" s="56" t="s">
        <v>48</v>
      </c>
      <c r="B25" s="56" t="s">
        <v>49</v>
      </c>
      <c r="C25" s="57"/>
      <c r="D25" s="60"/>
      <c r="E25" s="60"/>
      <c r="F25" s="60"/>
      <c r="G25" s="60"/>
      <c r="H25" s="57" t="s">
        <v>33</v>
      </c>
      <c r="I25" s="57"/>
    </row>
    <row r="26" spans="1:9" x14ac:dyDescent="0.25">
      <c r="A26" s="56" t="s">
        <v>49</v>
      </c>
      <c r="B26" s="56" t="s">
        <v>50</v>
      </c>
      <c r="C26" s="57"/>
      <c r="D26" s="60"/>
      <c r="E26" s="60"/>
      <c r="F26" s="60"/>
      <c r="G26" s="60"/>
      <c r="H26" s="57" t="s">
        <v>33</v>
      </c>
      <c r="I26" s="57"/>
    </row>
    <row r="27" spans="1:9" x14ac:dyDescent="0.25">
      <c r="A27" s="56" t="s">
        <v>50</v>
      </c>
      <c r="B27" s="56" t="s">
        <v>51</v>
      </c>
      <c r="C27" s="57"/>
      <c r="D27" s="60"/>
      <c r="E27" s="60"/>
      <c r="F27" s="60"/>
      <c r="G27" s="60"/>
      <c r="H27" s="57" t="s">
        <v>33</v>
      </c>
      <c r="I27" s="60"/>
    </row>
    <row r="28" spans="1:9" x14ac:dyDescent="0.25">
      <c r="A28" s="56" t="s">
        <v>51</v>
      </c>
      <c r="B28" s="56" t="s">
        <v>52</v>
      </c>
      <c r="C28" s="57"/>
      <c r="D28" s="60"/>
      <c r="E28" s="60"/>
      <c r="F28" s="60"/>
      <c r="G28" s="60"/>
      <c r="H28" s="57" t="s">
        <v>33</v>
      </c>
      <c r="I28" s="60"/>
    </row>
    <row r="29" spans="1:9" x14ac:dyDescent="0.25">
      <c r="A29" s="56" t="s">
        <v>52</v>
      </c>
      <c r="B29" s="56" t="s">
        <v>53</v>
      </c>
      <c r="C29" s="57"/>
      <c r="D29" s="60"/>
      <c r="E29" s="57"/>
      <c r="F29" s="60"/>
      <c r="G29" s="60"/>
      <c r="H29" s="57" t="s">
        <v>33</v>
      </c>
      <c r="I29" s="60"/>
    </row>
    <row r="30" spans="1:9" x14ac:dyDescent="0.25">
      <c r="A30" s="56" t="s">
        <v>53</v>
      </c>
      <c r="B30" s="56" t="s">
        <v>54</v>
      </c>
      <c r="C30" s="57"/>
      <c r="D30" s="60"/>
      <c r="E30" s="57"/>
      <c r="F30" s="60"/>
      <c r="G30" s="60"/>
      <c r="H30" s="57" t="s">
        <v>33</v>
      </c>
      <c r="I30" s="60"/>
    </row>
    <row r="31" spans="1:9" x14ac:dyDescent="0.25">
      <c r="A31" s="56" t="s">
        <v>54</v>
      </c>
      <c r="B31" s="56" t="s">
        <v>55</v>
      </c>
      <c r="C31" s="57"/>
      <c r="D31" s="60"/>
      <c r="E31" s="57"/>
      <c r="F31" s="60"/>
      <c r="G31" s="60"/>
      <c r="H31" s="57" t="s">
        <v>33</v>
      </c>
      <c r="I31" s="60"/>
    </row>
    <row r="32" spans="1:9" x14ac:dyDescent="0.25">
      <c r="A32" s="56" t="s">
        <v>55</v>
      </c>
      <c r="B32" s="56" t="s">
        <v>56</v>
      </c>
      <c r="C32" s="57"/>
      <c r="D32" s="60"/>
      <c r="E32" s="60"/>
      <c r="F32" s="60"/>
      <c r="G32" s="60"/>
      <c r="H32" s="57" t="s">
        <v>33</v>
      </c>
      <c r="I32" s="60"/>
    </row>
    <row r="33" spans="1:9" x14ac:dyDescent="0.25">
      <c r="A33" s="56" t="s">
        <v>56</v>
      </c>
      <c r="B33" s="56" t="s">
        <v>57</v>
      </c>
      <c r="C33" s="57"/>
      <c r="D33" s="60"/>
      <c r="E33" s="57" t="s">
        <v>33</v>
      </c>
      <c r="F33" s="60"/>
      <c r="G33" s="60"/>
      <c r="H33" s="57" t="s">
        <v>33</v>
      </c>
      <c r="I33" s="57"/>
    </row>
    <row r="34" spans="1:9" x14ac:dyDescent="0.25">
      <c r="A34" s="56" t="s">
        <v>57</v>
      </c>
      <c r="B34" s="56" t="s">
        <v>58</v>
      </c>
      <c r="C34" s="57"/>
      <c r="D34" s="60"/>
      <c r="E34" s="57" t="s">
        <v>33</v>
      </c>
      <c r="F34" s="60"/>
      <c r="G34" s="60"/>
      <c r="H34" s="57"/>
      <c r="I34" s="60"/>
    </row>
    <row r="35" spans="1:9" x14ac:dyDescent="0.25">
      <c r="A35" s="56" t="s">
        <v>58</v>
      </c>
      <c r="B35" s="56" t="s">
        <v>59</v>
      </c>
      <c r="C35" s="57"/>
      <c r="D35" s="60"/>
      <c r="E35" s="57" t="s">
        <v>33</v>
      </c>
      <c r="F35" s="60"/>
      <c r="G35" s="60"/>
      <c r="H35" s="57"/>
      <c r="I35" s="60"/>
    </row>
    <row r="36" spans="1:9" x14ac:dyDescent="0.25">
      <c r="A36" s="56" t="s">
        <v>59</v>
      </c>
      <c r="B36" s="56" t="s">
        <v>56</v>
      </c>
      <c r="C36" s="57"/>
      <c r="D36" s="57" t="s">
        <v>33</v>
      </c>
      <c r="E36" s="57" t="s">
        <v>33</v>
      </c>
      <c r="F36" s="57" t="s">
        <v>33</v>
      </c>
      <c r="G36" s="57" t="s">
        <v>33</v>
      </c>
      <c r="H36" s="60"/>
      <c r="I36" s="60"/>
    </row>
    <row r="37" spans="1:9" x14ac:dyDescent="0.25">
      <c r="A37" s="56" t="s">
        <v>56</v>
      </c>
      <c r="B37" s="56" t="s">
        <v>57</v>
      </c>
      <c r="C37" s="57"/>
      <c r="D37" s="57" t="s">
        <v>33</v>
      </c>
      <c r="E37" s="57" t="s">
        <v>33</v>
      </c>
      <c r="F37" s="57" t="s">
        <v>33</v>
      </c>
      <c r="G37" s="57" t="s">
        <v>33</v>
      </c>
      <c r="H37" s="60"/>
      <c r="I37" s="60"/>
    </row>
    <row r="38" spans="1:9" x14ac:dyDescent="0.25">
      <c r="A38" s="56" t="s">
        <v>57</v>
      </c>
      <c r="B38" s="56" t="s">
        <v>58</v>
      </c>
      <c r="C38" s="57"/>
      <c r="D38" s="57" t="s">
        <v>33</v>
      </c>
      <c r="E38" s="57" t="s">
        <v>33</v>
      </c>
      <c r="F38" s="57" t="s">
        <v>33</v>
      </c>
      <c r="G38" s="57" t="s">
        <v>33</v>
      </c>
      <c r="H38" s="60"/>
      <c r="I38" s="60"/>
    </row>
    <row r="39" spans="1:9" x14ac:dyDescent="0.25">
      <c r="A39" s="56" t="s">
        <v>58</v>
      </c>
      <c r="B39" s="56" t="s">
        <v>59</v>
      </c>
      <c r="C39" s="57"/>
      <c r="D39" s="57" t="s">
        <v>33</v>
      </c>
      <c r="E39" s="57" t="s">
        <v>33</v>
      </c>
      <c r="F39" s="57" t="s">
        <v>33</v>
      </c>
      <c r="G39" s="57"/>
      <c r="H39" s="60"/>
      <c r="I39" s="60"/>
    </row>
    <row r="40" spans="1:9" x14ac:dyDescent="0.25">
      <c r="A40" s="56" t="s">
        <v>59</v>
      </c>
      <c r="B40" s="56" t="s">
        <v>60</v>
      </c>
      <c r="C40" s="57"/>
      <c r="D40" s="57" t="s">
        <v>33</v>
      </c>
      <c r="E40" s="57"/>
      <c r="F40" s="57" t="s">
        <v>33</v>
      </c>
      <c r="G40" s="57"/>
      <c r="H40" s="60"/>
      <c r="I40" s="60"/>
    </row>
    <row r="41" spans="1:9" x14ac:dyDescent="0.25">
      <c r="A41" s="56" t="s">
        <v>60</v>
      </c>
      <c r="B41" s="56" t="s">
        <v>61</v>
      </c>
      <c r="C41" s="57"/>
      <c r="D41" s="57" t="s">
        <v>33</v>
      </c>
      <c r="E41" s="60"/>
      <c r="F41" s="57" t="s">
        <v>33</v>
      </c>
      <c r="G41" s="57"/>
      <c r="H41" s="60"/>
      <c r="I41" s="60"/>
    </row>
    <row r="42" spans="1:9" x14ac:dyDescent="0.25">
      <c r="A42" s="56" t="s">
        <v>61</v>
      </c>
      <c r="B42" s="56" t="s">
        <v>62</v>
      </c>
      <c r="C42" s="57"/>
      <c r="D42" s="57" t="s">
        <v>33</v>
      </c>
      <c r="E42" s="60"/>
      <c r="F42" s="57" t="s">
        <v>33</v>
      </c>
      <c r="G42" s="57"/>
      <c r="H42" s="60"/>
      <c r="I42" s="60"/>
    </row>
    <row r="43" spans="1:9" x14ac:dyDescent="0.25">
      <c r="A43" s="56" t="s">
        <v>62</v>
      </c>
      <c r="B43" s="56" t="s">
        <v>63</v>
      </c>
      <c r="C43" s="57"/>
      <c r="D43" s="57" t="s">
        <v>33</v>
      </c>
      <c r="E43" s="60"/>
      <c r="F43" s="57" t="s">
        <v>33</v>
      </c>
      <c r="G43" s="57"/>
      <c r="H43" s="60"/>
      <c r="I43" s="60"/>
    </row>
    <row r="44" spans="1:9" x14ac:dyDescent="0.25">
      <c r="A44" s="56" t="s">
        <v>63</v>
      </c>
      <c r="B44" s="56" t="s">
        <v>64</v>
      </c>
      <c r="C44" s="57"/>
      <c r="D44" s="60"/>
      <c r="E44" s="57"/>
      <c r="F44" s="61"/>
      <c r="G44" s="60"/>
      <c r="H44" s="60"/>
      <c r="I44" s="60"/>
    </row>
    <row r="45" spans="1:9" x14ac:dyDescent="0.25">
      <c r="A45" s="56" t="s">
        <v>64</v>
      </c>
      <c r="B45" s="56" t="s">
        <v>65</v>
      </c>
      <c r="C45" s="57"/>
      <c r="D45" s="60"/>
      <c r="E45" s="57"/>
      <c r="F45" s="61"/>
      <c r="G45" s="60"/>
      <c r="H45" s="60"/>
      <c r="I45" s="60"/>
    </row>
    <row r="46" spans="1:9" x14ac:dyDescent="0.25">
      <c r="A46" s="56" t="s">
        <v>65</v>
      </c>
      <c r="B46" s="56" t="s">
        <v>66</v>
      </c>
      <c r="C46" s="57"/>
      <c r="D46" s="60"/>
      <c r="E46" s="57"/>
      <c r="F46" s="61"/>
      <c r="G46" s="60"/>
      <c r="H46" s="60"/>
      <c r="I46" s="60"/>
    </row>
    <row r="47" spans="1:9" x14ac:dyDescent="0.25">
      <c r="A47" s="56" t="s">
        <v>66</v>
      </c>
      <c r="B47" s="56" t="s">
        <v>67</v>
      </c>
      <c r="C47" s="57"/>
      <c r="D47" s="60"/>
      <c r="E47" s="60"/>
      <c r="F47" s="61"/>
      <c r="G47" s="60"/>
      <c r="H47" s="60"/>
      <c r="I47" s="60"/>
    </row>
    <row r="48" spans="1:9" x14ac:dyDescent="0.25">
      <c r="A48" s="56" t="s">
        <v>67</v>
      </c>
      <c r="B48" s="56" t="s">
        <v>68</v>
      </c>
      <c r="C48" s="57"/>
      <c r="D48" s="60"/>
      <c r="E48" s="60"/>
      <c r="F48" s="61"/>
      <c r="G48" s="60"/>
      <c r="H48" s="60"/>
      <c r="I48" s="60"/>
    </row>
    <row r="49" spans="1:9" x14ac:dyDescent="0.25">
      <c r="A49" s="28"/>
      <c r="B49" s="28"/>
      <c r="C49" s="28"/>
      <c r="D49" s="28"/>
      <c r="E49" s="28"/>
      <c r="F49" s="28"/>
      <c r="G49" s="28"/>
      <c r="H49" s="28"/>
      <c r="I49" s="28"/>
    </row>
  </sheetData>
  <sheetProtection algorithmName="SHA-512" hashValue="OjPYJi03XUvr+xOWZ6QmABXyj1MS3S0pJeAxwARdE1z9emQK8A5n5pewI+646KmoyL98syz2SvF6kbKD6pvCnQ==" saltValue="gR4UZU0P7D5aMwiG5q45Jw==" spinCount="100000" sheet="1" selectLockedCells="1"/>
  <mergeCells count="11">
    <mergeCell ref="H5:H6"/>
    <mergeCell ref="I5:I6"/>
    <mergeCell ref="A8:B8"/>
    <mergeCell ref="J5:J6"/>
    <mergeCell ref="K5:K6"/>
    <mergeCell ref="A5:B6"/>
    <mergeCell ref="C5:C6"/>
    <mergeCell ref="D5:D6"/>
    <mergeCell ref="E5:E6"/>
    <mergeCell ref="F5:F6"/>
    <mergeCell ref="G5:G6"/>
  </mergeCells>
  <conditionalFormatting sqref="C9:I10 C11:E30 H11:I30">
    <cfRule type="cellIs" dxfId="51" priority="52" operator="equal">
      <formula>"Estudar"</formula>
    </cfRule>
  </conditionalFormatting>
  <conditionalFormatting sqref="C31">
    <cfRule type="cellIs" dxfId="50" priority="51" operator="equal">
      <formula>"Estudar"</formula>
    </cfRule>
  </conditionalFormatting>
  <conditionalFormatting sqref="C32">
    <cfRule type="cellIs" dxfId="49" priority="50" operator="equal">
      <formula>"Estudar"</formula>
    </cfRule>
  </conditionalFormatting>
  <conditionalFormatting sqref="C33">
    <cfRule type="cellIs" dxfId="48" priority="49" operator="equal">
      <formula>"Estudar"</formula>
    </cfRule>
  </conditionalFormatting>
  <conditionalFormatting sqref="C34">
    <cfRule type="cellIs" dxfId="47" priority="48" operator="equal">
      <formula>"Estudar"</formula>
    </cfRule>
  </conditionalFormatting>
  <conditionalFormatting sqref="C35">
    <cfRule type="cellIs" dxfId="46" priority="47" operator="equal">
      <formula>"Estudar"</formula>
    </cfRule>
  </conditionalFormatting>
  <conditionalFormatting sqref="C36">
    <cfRule type="cellIs" dxfId="45" priority="46" operator="equal">
      <formula>"Estudar"</formula>
    </cfRule>
  </conditionalFormatting>
  <conditionalFormatting sqref="C37">
    <cfRule type="cellIs" dxfId="44" priority="45" operator="equal">
      <formula>"Estudar"</formula>
    </cfRule>
  </conditionalFormatting>
  <conditionalFormatting sqref="C38">
    <cfRule type="cellIs" dxfId="43" priority="44" operator="equal">
      <formula>"Estudar"</formula>
    </cfRule>
  </conditionalFormatting>
  <conditionalFormatting sqref="C39">
    <cfRule type="cellIs" dxfId="42" priority="43" operator="equal">
      <formula>"Estudar"</formula>
    </cfRule>
  </conditionalFormatting>
  <conditionalFormatting sqref="C40">
    <cfRule type="cellIs" dxfId="41" priority="42" operator="equal">
      <formula>"Estudar"</formula>
    </cfRule>
  </conditionalFormatting>
  <conditionalFormatting sqref="C41">
    <cfRule type="cellIs" dxfId="40" priority="41" operator="equal">
      <formula>"Estudar"</formula>
    </cfRule>
  </conditionalFormatting>
  <conditionalFormatting sqref="C42">
    <cfRule type="cellIs" dxfId="39" priority="40" operator="equal">
      <formula>"Estudar"</formula>
    </cfRule>
  </conditionalFormatting>
  <conditionalFormatting sqref="C43">
    <cfRule type="cellIs" dxfId="38" priority="39" operator="equal">
      <formula>"Estudar"</formula>
    </cfRule>
  </conditionalFormatting>
  <conditionalFormatting sqref="C44">
    <cfRule type="cellIs" dxfId="37" priority="38" operator="equal">
      <formula>"Estudar"</formula>
    </cfRule>
  </conditionalFormatting>
  <conditionalFormatting sqref="C45">
    <cfRule type="cellIs" dxfId="36" priority="37" operator="equal">
      <formula>"Estudar"</formula>
    </cfRule>
  </conditionalFormatting>
  <conditionalFormatting sqref="C46">
    <cfRule type="cellIs" dxfId="35" priority="36" operator="equal">
      <formula>"Estudar"</formula>
    </cfRule>
  </conditionalFormatting>
  <conditionalFormatting sqref="C47">
    <cfRule type="cellIs" dxfId="34" priority="35" operator="equal">
      <formula>"Estudar"</formula>
    </cfRule>
  </conditionalFormatting>
  <conditionalFormatting sqref="C48">
    <cfRule type="cellIs" dxfId="33" priority="34" operator="equal">
      <formula>"Estudar"</formula>
    </cfRule>
  </conditionalFormatting>
  <conditionalFormatting sqref="E33:E34">
    <cfRule type="cellIs" dxfId="32" priority="20" operator="equal">
      <formula>"Estudar"</formula>
    </cfRule>
  </conditionalFormatting>
  <conditionalFormatting sqref="E35">
    <cfRule type="cellIs" dxfId="31" priority="19" operator="equal">
      <formula>"Estudar"</formula>
    </cfRule>
  </conditionalFormatting>
  <conditionalFormatting sqref="E36">
    <cfRule type="cellIs" dxfId="30" priority="18" operator="equal">
      <formula>"Estudar"</formula>
    </cfRule>
  </conditionalFormatting>
  <conditionalFormatting sqref="D37:D41">
    <cfRule type="cellIs" dxfId="29" priority="33" operator="equal">
      <formula>"Estudar"</formula>
    </cfRule>
  </conditionalFormatting>
  <conditionalFormatting sqref="E31">
    <cfRule type="cellIs" dxfId="28" priority="32" operator="equal">
      <formula>"Estudar"</formula>
    </cfRule>
  </conditionalFormatting>
  <conditionalFormatting sqref="E44">
    <cfRule type="cellIs" dxfId="27" priority="31" operator="equal">
      <formula>"Estudar"</formula>
    </cfRule>
  </conditionalFormatting>
  <conditionalFormatting sqref="E46">
    <cfRule type="cellIs" dxfId="26" priority="30" operator="equal">
      <formula>"Estudar"</formula>
    </cfRule>
  </conditionalFormatting>
  <conditionalFormatting sqref="E45">
    <cfRule type="cellIs" dxfId="25" priority="29" operator="equal">
      <formula>"Estudar"</formula>
    </cfRule>
  </conditionalFormatting>
  <conditionalFormatting sqref="H31">
    <cfRule type="cellIs" dxfId="24" priority="28" operator="equal">
      <formula>"Estudar"</formula>
    </cfRule>
  </conditionalFormatting>
  <conditionalFormatting sqref="H32">
    <cfRule type="cellIs" dxfId="23" priority="27" operator="equal">
      <formula>"Estudar"</formula>
    </cfRule>
  </conditionalFormatting>
  <conditionalFormatting sqref="H33">
    <cfRule type="cellIs" dxfId="22" priority="26" operator="equal">
      <formula>"Estudar"</formula>
    </cfRule>
  </conditionalFormatting>
  <conditionalFormatting sqref="H34">
    <cfRule type="cellIs" dxfId="21" priority="25" operator="equal">
      <formula>"Estudar"</formula>
    </cfRule>
  </conditionalFormatting>
  <conditionalFormatting sqref="H35">
    <cfRule type="cellIs" dxfId="20" priority="24" operator="equal">
      <formula>"Estudar"</formula>
    </cfRule>
  </conditionalFormatting>
  <conditionalFormatting sqref="D36">
    <cfRule type="cellIs" dxfId="19" priority="23" operator="equal">
      <formula>"Estudar"</formula>
    </cfRule>
  </conditionalFormatting>
  <conditionalFormatting sqref="D42">
    <cfRule type="cellIs" dxfId="18" priority="22" operator="equal">
      <formula>"Estudar"</formula>
    </cfRule>
  </conditionalFormatting>
  <conditionalFormatting sqref="D43">
    <cfRule type="cellIs" dxfId="17" priority="21" operator="equal">
      <formula>"Estudar"</formula>
    </cfRule>
  </conditionalFormatting>
  <conditionalFormatting sqref="E37">
    <cfRule type="cellIs" dxfId="16" priority="17" operator="equal">
      <formula>"Estudar"</formula>
    </cfRule>
  </conditionalFormatting>
  <conditionalFormatting sqref="E38">
    <cfRule type="cellIs" dxfId="15" priority="16" operator="equal">
      <formula>"Estudar"</formula>
    </cfRule>
  </conditionalFormatting>
  <conditionalFormatting sqref="E39">
    <cfRule type="cellIs" dxfId="14" priority="15" operator="equal">
      <formula>"Estudar"</formula>
    </cfRule>
  </conditionalFormatting>
  <conditionalFormatting sqref="E40">
    <cfRule type="cellIs" dxfId="13" priority="14" operator="equal">
      <formula>"Estudar"</formula>
    </cfRule>
  </conditionalFormatting>
  <conditionalFormatting sqref="F11:F30">
    <cfRule type="cellIs" dxfId="12" priority="13" operator="equal">
      <formula>"Estudar"</formula>
    </cfRule>
  </conditionalFormatting>
  <conditionalFormatting sqref="F37:F41">
    <cfRule type="cellIs" dxfId="11" priority="12" operator="equal">
      <formula>"Estudar"</formula>
    </cfRule>
  </conditionalFormatting>
  <conditionalFormatting sqref="F36">
    <cfRule type="cellIs" dxfId="10" priority="11" operator="equal">
      <formula>"Estudar"</formula>
    </cfRule>
  </conditionalFormatting>
  <conditionalFormatting sqref="F42">
    <cfRule type="cellIs" dxfId="9" priority="10" operator="equal">
      <formula>"Estudar"</formula>
    </cfRule>
  </conditionalFormatting>
  <conditionalFormatting sqref="F43">
    <cfRule type="cellIs" dxfId="8" priority="9" operator="equal">
      <formula>"Estudar"</formula>
    </cfRule>
  </conditionalFormatting>
  <conditionalFormatting sqref="G11:G30">
    <cfRule type="cellIs" dxfId="7" priority="8" operator="equal">
      <formula>"Estudar"</formula>
    </cfRule>
  </conditionalFormatting>
  <conditionalFormatting sqref="G39:G41">
    <cfRule type="cellIs" dxfId="6" priority="7" operator="equal">
      <formula>"Estudar"</formula>
    </cfRule>
  </conditionalFormatting>
  <conditionalFormatting sqref="G36">
    <cfRule type="cellIs" dxfId="5" priority="4" operator="equal">
      <formula>"Estudar"</formula>
    </cfRule>
  </conditionalFormatting>
  <conditionalFormatting sqref="G42">
    <cfRule type="cellIs" dxfId="4" priority="6" operator="equal">
      <formula>"Estudar"</formula>
    </cfRule>
  </conditionalFormatting>
  <conditionalFormatting sqref="G43">
    <cfRule type="cellIs" dxfId="3" priority="5" operator="equal">
      <formula>"Estudar"</formula>
    </cfRule>
  </conditionalFormatting>
  <conditionalFormatting sqref="G37">
    <cfRule type="cellIs" dxfId="2" priority="3" operator="equal">
      <formula>"Estudar"</formula>
    </cfRule>
  </conditionalFormatting>
  <conditionalFormatting sqref="G38">
    <cfRule type="cellIs" dxfId="1" priority="2" operator="equal">
      <formula>"Estudar"</formula>
    </cfRule>
  </conditionalFormatting>
  <conditionalFormatting sqref="I33">
    <cfRule type="cellIs" dxfId="0" priority="1" operator="equal">
      <formula>"Estudar"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6"/>
  <sheetViews>
    <sheetView showGridLines="0" workbookViewId="0">
      <selection activeCell="B8" sqref="B8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2.140625" customWidth="1"/>
    <col min="25" max="16384" width="9.140625" hidden="1"/>
  </cols>
  <sheetData>
    <row r="1" spans="1:23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5" spans="1:23" x14ac:dyDescent="0.25">
      <c r="A5" s="1"/>
      <c r="B5" s="1"/>
      <c r="C5" s="11"/>
      <c r="D5" s="12"/>
      <c r="E5" s="13" t="s">
        <v>70</v>
      </c>
      <c r="F5" s="13"/>
      <c r="G5" s="14" t="s">
        <v>71</v>
      </c>
      <c r="H5" s="13"/>
      <c r="I5" s="13"/>
      <c r="J5" s="13" t="s">
        <v>72</v>
      </c>
      <c r="K5" s="13"/>
      <c r="L5" s="14" t="s">
        <v>73</v>
      </c>
      <c r="M5" s="12"/>
      <c r="N5" s="13"/>
      <c r="O5" s="13" t="s">
        <v>74</v>
      </c>
      <c r="P5" s="13"/>
      <c r="Q5" s="14"/>
      <c r="R5" s="12"/>
      <c r="S5" s="13"/>
      <c r="T5" s="13" t="s">
        <v>75</v>
      </c>
      <c r="U5" s="13"/>
      <c r="V5" s="14"/>
      <c r="W5" s="15" t="s">
        <v>76</v>
      </c>
    </row>
    <row r="6" spans="1:23" ht="30" x14ac:dyDescent="0.25">
      <c r="A6" s="26" t="s">
        <v>0</v>
      </c>
      <c r="B6" s="27" t="s">
        <v>77</v>
      </c>
      <c r="C6" s="16" t="s">
        <v>78</v>
      </c>
      <c r="D6" s="17" t="s">
        <v>79</v>
      </c>
      <c r="E6" s="18" t="s">
        <v>80</v>
      </c>
      <c r="F6" s="18" t="s">
        <v>81</v>
      </c>
      <c r="G6" s="19">
        <f>SUM(G7:G19)</f>
        <v>0.54166666666666619</v>
      </c>
      <c r="H6" s="20" t="s">
        <v>82</v>
      </c>
      <c r="I6" s="21" t="s">
        <v>83</v>
      </c>
      <c r="J6" s="18" t="s">
        <v>80</v>
      </c>
      <c r="K6" s="18" t="s">
        <v>81</v>
      </c>
      <c r="L6" s="19">
        <f>SUM(L7:L19)</f>
        <v>0</v>
      </c>
      <c r="M6" s="22" t="s">
        <v>82</v>
      </c>
      <c r="N6" s="20" t="s">
        <v>83</v>
      </c>
      <c r="O6" s="18" t="s">
        <v>80</v>
      </c>
      <c r="P6" s="18" t="s">
        <v>81</v>
      </c>
      <c r="Q6" s="19">
        <f>SUM(Q7:Q19)</f>
        <v>0.54166666666666619</v>
      </c>
      <c r="R6" s="20" t="s">
        <v>82</v>
      </c>
      <c r="S6" s="20" t="s">
        <v>83</v>
      </c>
      <c r="T6" s="18" t="s">
        <v>80</v>
      </c>
      <c r="U6" s="18" t="s">
        <v>81</v>
      </c>
      <c r="V6" s="19">
        <f>SUM(V7:V19)</f>
        <v>0.54166666666666619</v>
      </c>
      <c r="W6" s="23">
        <f>SUM(W7:W19)</f>
        <v>1.6249999999999991</v>
      </c>
    </row>
    <row r="7" spans="1:23" ht="45" x14ac:dyDescent="0.25">
      <c r="A7" s="62">
        <v>1</v>
      </c>
      <c r="B7" s="62" t="str">
        <f>Cronograma!B10</f>
        <v>Informática</v>
      </c>
      <c r="C7" s="106" t="s">
        <v>149</v>
      </c>
      <c r="D7" s="63">
        <v>43930</v>
      </c>
      <c r="E7" s="64">
        <v>0.29166666666666669</v>
      </c>
      <c r="F7" s="64">
        <v>0.33333333333333331</v>
      </c>
      <c r="G7" s="65">
        <f>F7-E7</f>
        <v>4.166666666666663E-2</v>
      </c>
      <c r="H7" s="66">
        <f t="shared" ref="H7" si="0">IF(D7="","",D7+DAY(1))</f>
        <v>43931</v>
      </c>
      <c r="I7" s="66" t="s">
        <v>84</v>
      </c>
      <c r="J7" s="67">
        <v>0.29166666666666669</v>
      </c>
      <c r="K7" s="67">
        <v>0.33333333333333331</v>
      </c>
      <c r="L7" s="65">
        <f>IF(I7="sim",K7-J7,0)</f>
        <v>0</v>
      </c>
      <c r="M7" s="68">
        <f>IF(D7="","",D7+DAY(7))</f>
        <v>43937</v>
      </c>
      <c r="N7" s="69" t="s">
        <v>85</v>
      </c>
      <c r="O7" s="70">
        <v>0.29166666666666669</v>
      </c>
      <c r="P7" s="70">
        <v>0.33333333333333331</v>
      </c>
      <c r="Q7" s="65">
        <f>IF(N7="sim",P7-O7,0)</f>
        <v>4.166666666666663E-2</v>
      </c>
      <c r="R7" s="71">
        <f>IF(D7="","",D7+DAY(15))</f>
        <v>43945</v>
      </c>
      <c r="S7" s="66" t="s">
        <v>85</v>
      </c>
      <c r="T7" s="64">
        <v>0.29166666666666669</v>
      </c>
      <c r="U7" s="64">
        <v>0.33333333333333331</v>
      </c>
      <c r="V7" s="65">
        <f>IF(S7="sim",U7-T7,0)</f>
        <v>4.166666666666663E-2</v>
      </c>
      <c r="W7" s="72">
        <f>G7+L7+Q7+V7</f>
        <v>0.12499999999999989</v>
      </c>
    </row>
    <row r="8" spans="1:23" ht="75" x14ac:dyDescent="0.25">
      <c r="A8" s="73">
        <v>2</v>
      </c>
      <c r="B8" s="73" t="str">
        <f>Cronograma!B11</f>
        <v>Língua Portuguesa</v>
      </c>
      <c r="C8" s="107" t="s">
        <v>150</v>
      </c>
      <c r="D8" s="63">
        <v>43931</v>
      </c>
      <c r="E8" s="64">
        <v>0.29166666666666669</v>
      </c>
      <c r="F8" s="64">
        <v>0.33333333333333331</v>
      </c>
      <c r="G8" s="65">
        <f t="shared" ref="G8:G19" si="1">F8-E8</f>
        <v>4.166666666666663E-2</v>
      </c>
      <c r="H8" s="66">
        <f t="shared" ref="H8:H19" si="2">IF(D8="","",D8+DAY(1))</f>
        <v>43932</v>
      </c>
      <c r="I8" s="66" t="s">
        <v>84</v>
      </c>
      <c r="J8" s="67">
        <v>0.29166666666666669</v>
      </c>
      <c r="K8" s="67">
        <v>0.33333333333333331</v>
      </c>
      <c r="L8" s="65">
        <f t="shared" ref="L8:L19" si="3">IF(I8="sim",K8-J8,0)</f>
        <v>0</v>
      </c>
      <c r="M8" s="68">
        <f t="shared" ref="M8:M19" si="4">IF(D8="","",D8+DAY(7))</f>
        <v>43938</v>
      </c>
      <c r="N8" s="69" t="s">
        <v>85</v>
      </c>
      <c r="O8" s="70">
        <v>0.29166666666666669</v>
      </c>
      <c r="P8" s="70">
        <v>0.33333333333333331</v>
      </c>
      <c r="Q8" s="65">
        <f t="shared" ref="Q8:Q19" si="5">IF(N8="sim",P8-O8,0)</f>
        <v>4.166666666666663E-2</v>
      </c>
      <c r="R8" s="71">
        <f t="shared" ref="R8:R19" si="6">IF(D8="","",D8+DAY(15))</f>
        <v>43946</v>
      </c>
      <c r="S8" s="66" t="s">
        <v>85</v>
      </c>
      <c r="T8" s="64">
        <v>0.29166666666666669</v>
      </c>
      <c r="U8" s="64">
        <v>0.33333333333333331</v>
      </c>
      <c r="V8" s="65">
        <f t="shared" ref="V8:V19" si="7">IF(S8="sim",U8-T8,0)</f>
        <v>4.166666666666663E-2</v>
      </c>
      <c r="W8" s="72">
        <f t="shared" ref="W8:W19" si="8">G8+L8+Q8+V8</f>
        <v>0.12499999999999989</v>
      </c>
    </row>
    <row r="9" spans="1:23" ht="45" x14ac:dyDescent="0.25">
      <c r="A9" s="73">
        <v>3</v>
      </c>
      <c r="B9" s="73" t="str">
        <f>Cronograma!B12</f>
        <v>Raciocínio Lógico</v>
      </c>
      <c r="C9" s="107" t="s">
        <v>151</v>
      </c>
      <c r="D9" s="63">
        <v>43932</v>
      </c>
      <c r="E9" s="64">
        <v>0.29166666666666669</v>
      </c>
      <c r="F9" s="64">
        <v>0.33333333333333331</v>
      </c>
      <c r="G9" s="65">
        <f t="shared" si="1"/>
        <v>4.166666666666663E-2</v>
      </c>
      <c r="H9" s="66">
        <f t="shared" si="2"/>
        <v>43933</v>
      </c>
      <c r="I9" s="66" t="s">
        <v>84</v>
      </c>
      <c r="J9" s="67">
        <v>0.29166666666666669</v>
      </c>
      <c r="K9" s="67">
        <v>0.33333333333333331</v>
      </c>
      <c r="L9" s="65">
        <f t="shared" si="3"/>
        <v>0</v>
      </c>
      <c r="M9" s="68">
        <f t="shared" si="4"/>
        <v>43939</v>
      </c>
      <c r="N9" s="69" t="s">
        <v>85</v>
      </c>
      <c r="O9" s="70">
        <v>0.29166666666666669</v>
      </c>
      <c r="P9" s="70">
        <v>0.33333333333333331</v>
      </c>
      <c r="Q9" s="65">
        <f t="shared" si="5"/>
        <v>4.166666666666663E-2</v>
      </c>
      <c r="R9" s="71">
        <f t="shared" si="6"/>
        <v>43947</v>
      </c>
      <c r="S9" s="66" t="s">
        <v>85</v>
      </c>
      <c r="T9" s="64">
        <v>0.29166666666666669</v>
      </c>
      <c r="U9" s="64">
        <v>0.33333333333333331</v>
      </c>
      <c r="V9" s="65">
        <f t="shared" si="7"/>
        <v>4.166666666666663E-2</v>
      </c>
      <c r="W9" s="72">
        <f t="shared" si="8"/>
        <v>0.12499999999999989</v>
      </c>
    </row>
    <row r="10" spans="1:23" ht="45" x14ac:dyDescent="0.25">
      <c r="A10" s="73">
        <v>4</v>
      </c>
      <c r="B10" s="73" t="str">
        <f>Cronograma!B13</f>
        <v>Noções de Direito Administrativo</v>
      </c>
      <c r="C10" s="107" t="s">
        <v>152</v>
      </c>
      <c r="D10" s="63">
        <v>43933</v>
      </c>
      <c r="E10" s="64">
        <v>0.29166666666666669</v>
      </c>
      <c r="F10" s="64">
        <v>0.33333333333333331</v>
      </c>
      <c r="G10" s="65">
        <f t="shared" si="1"/>
        <v>4.166666666666663E-2</v>
      </c>
      <c r="H10" s="66">
        <f t="shared" si="2"/>
        <v>43934</v>
      </c>
      <c r="I10" s="66" t="s">
        <v>84</v>
      </c>
      <c r="J10" s="67">
        <v>0.29166666666666669</v>
      </c>
      <c r="K10" s="67">
        <v>0.33333333333333331</v>
      </c>
      <c r="L10" s="65">
        <f t="shared" si="3"/>
        <v>0</v>
      </c>
      <c r="M10" s="68">
        <f t="shared" si="4"/>
        <v>43940</v>
      </c>
      <c r="N10" s="69" t="s">
        <v>85</v>
      </c>
      <c r="O10" s="70">
        <v>0.29166666666666669</v>
      </c>
      <c r="P10" s="70">
        <v>0.33333333333333331</v>
      </c>
      <c r="Q10" s="65">
        <f t="shared" si="5"/>
        <v>4.166666666666663E-2</v>
      </c>
      <c r="R10" s="71">
        <f t="shared" si="6"/>
        <v>43948</v>
      </c>
      <c r="S10" s="66" t="s">
        <v>85</v>
      </c>
      <c r="T10" s="64">
        <v>0.29166666666666669</v>
      </c>
      <c r="U10" s="64">
        <v>0.33333333333333331</v>
      </c>
      <c r="V10" s="65">
        <f t="shared" si="7"/>
        <v>4.166666666666663E-2</v>
      </c>
      <c r="W10" s="72">
        <f t="shared" si="8"/>
        <v>0.12499999999999989</v>
      </c>
    </row>
    <row r="11" spans="1:23" ht="60" x14ac:dyDescent="0.25">
      <c r="A11" s="73">
        <v>5</v>
      </c>
      <c r="B11" s="73" t="str">
        <f>Cronograma!B14</f>
        <v xml:space="preserve">Noções de Direito Constitucional </v>
      </c>
      <c r="C11" s="107" t="s">
        <v>153</v>
      </c>
      <c r="D11" s="63">
        <v>43934</v>
      </c>
      <c r="E11" s="64">
        <v>0.29166666666666669</v>
      </c>
      <c r="F11" s="64">
        <v>0.33333333333333331</v>
      </c>
      <c r="G11" s="65">
        <f t="shared" si="1"/>
        <v>4.166666666666663E-2</v>
      </c>
      <c r="H11" s="66">
        <f t="shared" si="2"/>
        <v>43935</v>
      </c>
      <c r="I11" s="66" t="s">
        <v>84</v>
      </c>
      <c r="J11" s="67">
        <v>0.29166666666666669</v>
      </c>
      <c r="K11" s="67">
        <v>0.33333333333333331</v>
      </c>
      <c r="L11" s="65">
        <f t="shared" si="3"/>
        <v>0</v>
      </c>
      <c r="M11" s="68">
        <f t="shared" si="4"/>
        <v>43941</v>
      </c>
      <c r="N11" s="69" t="s">
        <v>85</v>
      </c>
      <c r="O11" s="70">
        <v>0.29166666666666669</v>
      </c>
      <c r="P11" s="70">
        <v>0.33333333333333331</v>
      </c>
      <c r="Q11" s="65">
        <f t="shared" si="5"/>
        <v>4.166666666666663E-2</v>
      </c>
      <c r="R11" s="71">
        <f t="shared" si="6"/>
        <v>43949</v>
      </c>
      <c r="S11" s="66" t="s">
        <v>85</v>
      </c>
      <c r="T11" s="64">
        <v>0.29166666666666669</v>
      </c>
      <c r="U11" s="64">
        <v>0.33333333333333331</v>
      </c>
      <c r="V11" s="65">
        <f t="shared" si="7"/>
        <v>4.166666666666663E-2</v>
      </c>
      <c r="W11" s="72">
        <f t="shared" si="8"/>
        <v>0.12499999999999989</v>
      </c>
    </row>
    <row r="12" spans="1:23" ht="45" x14ac:dyDescent="0.25">
      <c r="A12" s="73">
        <v>6</v>
      </c>
      <c r="B12" s="73" t="str">
        <f>Cronograma!B15</f>
        <v xml:space="preserve">Noções de Direito Processual Penal </v>
      </c>
      <c r="C12" s="107" t="s">
        <v>154</v>
      </c>
      <c r="D12" s="63">
        <v>43935</v>
      </c>
      <c r="E12" s="64">
        <v>0.29166666666666669</v>
      </c>
      <c r="F12" s="64">
        <v>0.33333333333333331</v>
      </c>
      <c r="G12" s="65">
        <f t="shared" si="1"/>
        <v>4.166666666666663E-2</v>
      </c>
      <c r="H12" s="66">
        <f t="shared" si="2"/>
        <v>43936</v>
      </c>
      <c r="I12" s="66" t="s">
        <v>84</v>
      </c>
      <c r="J12" s="67">
        <v>0.29166666666666669</v>
      </c>
      <c r="K12" s="67">
        <v>0.33333333333333331</v>
      </c>
      <c r="L12" s="65">
        <f t="shared" si="3"/>
        <v>0</v>
      </c>
      <c r="M12" s="68">
        <f t="shared" si="4"/>
        <v>43942</v>
      </c>
      <c r="N12" s="69" t="s">
        <v>85</v>
      </c>
      <c r="O12" s="70">
        <v>0.29166666666666669</v>
      </c>
      <c r="P12" s="70">
        <v>0.33333333333333331</v>
      </c>
      <c r="Q12" s="65">
        <f t="shared" si="5"/>
        <v>4.166666666666663E-2</v>
      </c>
      <c r="R12" s="71">
        <f t="shared" si="6"/>
        <v>43950</v>
      </c>
      <c r="S12" s="66" t="s">
        <v>85</v>
      </c>
      <c r="T12" s="64">
        <v>0.29166666666666669</v>
      </c>
      <c r="U12" s="64">
        <v>0.33333333333333331</v>
      </c>
      <c r="V12" s="65">
        <f t="shared" si="7"/>
        <v>4.166666666666663E-2</v>
      </c>
      <c r="W12" s="72">
        <f t="shared" si="8"/>
        <v>0.12499999999999989</v>
      </c>
    </row>
    <row r="13" spans="1:23" ht="45" x14ac:dyDescent="0.25">
      <c r="A13" s="73">
        <v>7</v>
      </c>
      <c r="B13" s="73" t="str">
        <f>Cronograma!B16</f>
        <v xml:space="preserve">Noções de Legislação Penal Especial </v>
      </c>
      <c r="C13" s="107" t="s">
        <v>155</v>
      </c>
      <c r="D13" s="63">
        <v>43936</v>
      </c>
      <c r="E13" s="64">
        <v>0.29166666666666669</v>
      </c>
      <c r="F13" s="64">
        <v>0.33333333333333331</v>
      </c>
      <c r="G13" s="65">
        <f t="shared" si="1"/>
        <v>4.166666666666663E-2</v>
      </c>
      <c r="H13" s="66">
        <f t="shared" si="2"/>
        <v>43937</v>
      </c>
      <c r="I13" s="66" t="s">
        <v>84</v>
      </c>
      <c r="J13" s="67">
        <v>0.29166666666666669</v>
      </c>
      <c r="K13" s="67">
        <v>0.33333333333333331</v>
      </c>
      <c r="L13" s="65">
        <f t="shared" si="3"/>
        <v>0</v>
      </c>
      <c r="M13" s="68">
        <f t="shared" si="4"/>
        <v>43943</v>
      </c>
      <c r="N13" s="69" t="s">
        <v>85</v>
      </c>
      <c r="O13" s="70">
        <v>0.29166666666666669</v>
      </c>
      <c r="P13" s="70">
        <v>0.33333333333333331</v>
      </c>
      <c r="Q13" s="65">
        <f t="shared" si="5"/>
        <v>4.166666666666663E-2</v>
      </c>
      <c r="R13" s="71">
        <f t="shared" si="6"/>
        <v>43951</v>
      </c>
      <c r="S13" s="66" t="s">
        <v>85</v>
      </c>
      <c r="T13" s="64">
        <v>0.29166666666666669</v>
      </c>
      <c r="U13" s="64">
        <v>0.33333333333333331</v>
      </c>
      <c r="V13" s="65">
        <f t="shared" si="7"/>
        <v>4.166666666666663E-2</v>
      </c>
      <c r="W13" s="72">
        <f t="shared" si="8"/>
        <v>0.12499999999999989</v>
      </c>
    </row>
    <row r="14" spans="1:23" x14ac:dyDescent="0.25">
      <c r="A14" s="79"/>
      <c r="B14" s="79"/>
      <c r="C14" s="108"/>
      <c r="D14" s="63">
        <v>43937</v>
      </c>
      <c r="E14" s="64">
        <v>0.29166666666666669</v>
      </c>
      <c r="F14" s="64">
        <v>0.33333333333333331</v>
      </c>
      <c r="G14" s="65">
        <f t="shared" si="1"/>
        <v>4.166666666666663E-2</v>
      </c>
      <c r="H14" s="66">
        <f t="shared" si="2"/>
        <v>43938</v>
      </c>
      <c r="I14" s="66" t="s">
        <v>84</v>
      </c>
      <c r="J14" s="67">
        <v>0.29166666666666669</v>
      </c>
      <c r="K14" s="67">
        <v>0.33333333333333331</v>
      </c>
      <c r="L14" s="65">
        <f t="shared" si="3"/>
        <v>0</v>
      </c>
      <c r="M14" s="68">
        <f t="shared" si="4"/>
        <v>43944</v>
      </c>
      <c r="N14" s="69" t="s">
        <v>85</v>
      </c>
      <c r="O14" s="70">
        <v>0.29166666666666669</v>
      </c>
      <c r="P14" s="70">
        <v>0.33333333333333331</v>
      </c>
      <c r="Q14" s="65">
        <f t="shared" si="5"/>
        <v>4.166666666666663E-2</v>
      </c>
      <c r="R14" s="71">
        <f t="shared" si="6"/>
        <v>43952</v>
      </c>
      <c r="S14" s="66" t="s">
        <v>85</v>
      </c>
      <c r="T14" s="64">
        <v>0.29166666666666669</v>
      </c>
      <c r="U14" s="64">
        <v>0.33333333333333331</v>
      </c>
      <c r="V14" s="65">
        <f t="shared" si="7"/>
        <v>4.166666666666663E-2</v>
      </c>
      <c r="W14" s="72">
        <f t="shared" si="8"/>
        <v>0.12499999999999989</v>
      </c>
    </row>
    <row r="15" spans="1:23" x14ac:dyDescent="0.25">
      <c r="A15" s="79"/>
      <c r="B15" s="79"/>
      <c r="C15" s="108"/>
      <c r="D15" s="63">
        <v>43938</v>
      </c>
      <c r="E15" s="64">
        <v>0.29166666666666669</v>
      </c>
      <c r="F15" s="64">
        <v>0.33333333333333331</v>
      </c>
      <c r="G15" s="65">
        <f t="shared" si="1"/>
        <v>4.166666666666663E-2</v>
      </c>
      <c r="H15" s="66">
        <f t="shared" si="2"/>
        <v>43939</v>
      </c>
      <c r="I15" s="66" t="s">
        <v>84</v>
      </c>
      <c r="J15" s="67">
        <v>0.29166666666666669</v>
      </c>
      <c r="K15" s="67">
        <v>0.33333333333333331</v>
      </c>
      <c r="L15" s="65">
        <f t="shared" si="3"/>
        <v>0</v>
      </c>
      <c r="M15" s="68">
        <f t="shared" si="4"/>
        <v>43945</v>
      </c>
      <c r="N15" s="69" t="s">
        <v>85</v>
      </c>
      <c r="O15" s="70">
        <v>0.29166666666666669</v>
      </c>
      <c r="P15" s="70">
        <v>0.33333333333333331</v>
      </c>
      <c r="Q15" s="65">
        <f t="shared" si="5"/>
        <v>4.166666666666663E-2</v>
      </c>
      <c r="R15" s="71">
        <f t="shared" si="6"/>
        <v>43953</v>
      </c>
      <c r="S15" s="66" t="s">
        <v>85</v>
      </c>
      <c r="T15" s="64">
        <v>0.29166666666666669</v>
      </c>
      <c r="U15" s="64">
        <v>0.33333333333333331</v>
      </c>
      <c r="V15" s="65">
        <f t="shared" si="7"/>
        <v>4.166666666666663E-2</v>
      </c>
      <c r="W15" s="72">
        <f t="shared" si="8"/>
        <v>0.12499999999999989</v>
      </c>
    </row>
    <row r="16" spans="1:23" x14ac:dyDescent="0.25">
      <c r="A16" s="79"/>
      <c r="B16" s="79"/>
      <c r="C16" s="108"/>
      <c r="D16" s="63">
        <v>43939</v>
      </c>
      <c r="E16" s="64">
        <v>0.29166666666666669</v>
      </c>
      <c r="F16" s="64">
        <v>0.33333333333333331</v>
      </c>
      <c r="G16" s="65">
        <f t="shared" si="1"/>
        <v>4.166666666666663E-2</v>
      </c>
      <c r="H16" s="66">
        <f t="shared" si="2"/>
        <v>43940</v>
      </c>
      <c r="I16" s="66" t="s">
        <v>84</v>
      </c>
      <c r="J16" s="67">
        <v>0.29166666666666669</v>
      </c>
      <c r="K16" s="67">
        <v>0.33333333333333331</v>
      </c>
      <c r="L16" s="65">
        <f t="shared" si="3"/>
        <v>0</v>
      </c>
      <c r="M16" s="68">
        <f t="shared" si="4"/>
        <v>43946</v>
      </c>
      <c r="N16" s="69" t="s">
        <v>85</v>
      </c>
      <c r="O16" s="70">
        <v>0.29166666666666669</v>
      </c>
      <c r="P16" s="70">
        <v>0.33333333333333331</v>
      </c>
      <c r="Q16" s="65">
        <f t="shared" si="5"/>
        <v>4.166666666666663E-2</v>
      </c>
      <c r="R16" s="71">
        <f t="shared" si="6"/>
        <v>43954</v>
      </c>
      <c r="S16" s="66" t="s">
        <v>85</v>
      </c>
      <c r="T16" s="64">
        <v>0.29166666666666669</v>
      </c>
      <c r="U16" s="64">
        <v>0.33333333333333331</v>
      </c>
      <c r="V16" s="65">
        <f t="shared" si="7"/>
        <v>4.166666666666663E-2</v>
      </c>
      <c r="W16" s="72">
        <f t="shared" si="8"/>
        <v>0.12499999999999989</v>
      </c>
    </row>
    <row r="17" spans="1:23" x14ac:dyDescent="0.25">
      <c r="A17" s="75"/>
      <c r="B17" s="75"/>
      <c r="C17" s="108"/>
      <c r="D17" s="63">
        <v>43940</v>
      </c>
      <c r="E17" s="64">
        <v>0.29166666666666669</v>
      </c>
      <c r="F17" s="64">
        <v>0.33333333333333331</v>
      </c>
      <c r="G17" s="65">
        <f t="shared" si="1"/>
        <v>4.166666666666663E-2</v>
      </c>
      <c r="H17" s="66">
        <f t="shared" si="2"/>
        <v>43941</v>
      </c>
      <c r="I17" s="66" t="s">
        <v>84</v>
      </c>
      <c r="J17" s="67">
        <v>0.29166666666666669</v>
      </c>
      <c r="K17" s="67">
        <v>0.33333333333333331</v>
      </c>
      <c r="L17" s="65">
        <f t="shared" si="3"/>
        <v>0</v>
      </c>
      <c r="M17" s="68">
        <f t="shared" si="4"/>
        <v>43947</v>
      </c>
      <c r="N17" s="69" t="s">
        <v>85</v>
      </c>
      <c r="O17" s="70">
        <v>0.29166666666666669</v>
      </c>
      <c r="P17" s="70">
        <v>0.33333333333333331</v>
      </c>
      <c r="Q17" s="65">
        <f t="shared" si="5"/>
        <v>4.166666666666663E-2</v>
      </c>
      <c r="R17" s="71">
        <f t="shared" si="6"/>
        <v>43955</v>
      </c>
      <c r="S17" s="66" t="s">
        <v>85</v>
      </c>
      <c r="T17" s="64">
        <v>0.29166666666666669</v>
      </c>
      <c r="U17" s="64">
        <v>0.33333333333333331</v>
      </c>
      <c r="V17" s="65">
        <f t="shared" si="7"/>
        <v>4.166666666666663E-2</v>
      </c>
      <c r="W17" s="72">
        <f t="shared" si="8"/>
        <v>0.12499999999999989</v>
      </c>
    </row>
    <row r="18" spans="1:23" x14ac:dyDescent="0.25">
      <c r="A18" s="75"/>
      <c r="B18" s="75"/>
      <c r="C18" s="108"/>
      <c r="D18" s="63">
        <v>43941</v>
      </c>
      <c r="E18" s="64">
        <v>0.29166666666666669</v>
      </c>
      <c r="F18" s="64">
        <v>0.33333333333333331</v>
      </c>
      <c r="G18" s="65">
        <f t="shared" si="1"/>
        <v>4.166666666666663E-2</v>
      </c>
      <c r="H18" s="66">
        <f t="shared" si="2"/>
        <v>43942</v>
      </c>
      <c r="I18" s="66" t="s">
        <v>84</v>
      </c>
      <c r="J18" s="67">
        <v>0.29166666666666669</v>
      </c>
      <c r="K18" s="67">
        <v>0.33333333333333331</v>
      </c>
      <c r="L18" s="65">
        <f t="shared" si="3"/>
        <v>0</v>
      </c>
      <c r="M18" s="68">
        <f t="shared" si="4"/>
        <v>43948</v>
      </c>
      <c r="N18" s="69" t="s">
        <v>85</v>
      </c>
      <c r="O18" s="70">
        <v>0.29166666666666669</v>
      </c>
      <c r="P18" s="70">
        <v>0.33333333333333331</v>
      </c>
      <c r="Q18" s="65">
        <f t="shared" si="5"/>
        <v>4.166666666666663E-2</v>
      </c>
      <c r="R18" s="71">
        <f t="shared" si="6"/>
        <v>43956</v>
      </c>
      <c r="S18" s="66" t="s">
        <v>85</v>
      </c>
      <c r="T18" s="64">
        <v>0.29166666666666669</v>
      </c>
      <c r="U18" s="64">
        <v>0.33333333333333331</v>
      </c>
      <c r="V18" s="65">
        <f t="shared" si="7"/>
        <v>4.166666666666663E-2</v>
      </c>
      <c r="W18" s="72">
        <f t="shared" si="8"/>
        <v>0.12499999999999989</v>
      </c>
    </row>
    <row r="19" spans="1:23" ht="15.75" thickBot="1" x14ac:dyDescent="0.3">
      <c r="A19" s="75"/>
      <c r="B19" s="75"/>
      <c r="C19" s="109"/>
      <c r="D19" s="63">
        <v>43942</v>
      </c>
      <c r="E19" s="64">
        <v>0.29166666666666669</v>
      </c>
      <c r="F19" s="64">
        <v>0.33333333333333331</v>
      </c>
      <c r="G19" s="65">
        <f t="shared" si="1"/>
        <v>4.166666666666663E-2</v>
      </c>
      <c r="H19" s="66">
        <f t="shared" si="2"/>
        <v>43943</v>
      </c>
      <c r="I19" s="66" t="s">
        <v>84</v>
      </c>
      <c r="J19" s="67">
        <v>0.29166666666666669</v>
      </c>
      <c r="K19" s="67">
        <v>0.33333333333333331</v>
      </c>
      <c r="L19" s="65">
        <f t="shared" si="3"/>
        <v>0</v>
      </c>
      <c r="M19" s="68">
        <f t="shared" si="4"/>
        <v>43949</v>
      </c>
      <c r="N19" s="69" t="s">
        <v>85</v>
      </c>
      <c r="O19" s="70">
        <v>0.29166666666666669</v>
      </c>
      <c r="P19" s="70">
        <v>0.33333333333333331</v>
      </c>
      <c r="Q19" s="65">
        <f t="shared" si="5"/>
        <v>4.166666666666663E-2</v>
      </c>
      <c r="R19" s="71">
        <f t="shared" si="6"/>
        <v>43957</v>
      </c>
      <c r="S19" s="66" t="s">
        <v>85</v>
      </c>
      <c r="T19" s="64">
        <v>0.29166666666666669</v>
      </c>
      <c r="U19" s="64">
        <v>0.33333333333333331</v>
      </c>
      <c r="V19" s="65">
        <f t="shared" si="7"/>
        <v>4.166666666666663E-2</v>
      </c>
      <c r="W19" s="72">
        <f t="shared" si="8"/>
        <v>0.12499999999999989</v>
      </c>
    </row>
    <row r="20" spans="1:23" ht="15.75" thickBot="1" x14ac:dyDescent="0.3">
      <c r="A20" s="74"/>
      <c r="B20" s="74"/>
      <c r="C20" s="103" t="s">
        <v>86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5"/>
    </row>
    <row r="21" spans="1:23" x14ac:dyDescent="0.25">
      <c r="A21" s="74"/>
      <c r="B21" s="74"/>
      <c r="C21" s="94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6"/>
    </row>
    <row r="22" spans="1:23" x14ac:dyDescent="0.25">
      <c r="A22" s="74"/>
      <c r="B22" s="74"/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9"/>
    </row>
    <row r="23" spans="1:23" x14ac:dyDescent="0.25">
      <c r="A23" s="74"/>
      <c r="B23" s="74"/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9"/>
    </row>
    <row r="24" spans="1:23" x14ac:dyDescent="0.25">
      <c r="A24" s="74"/>
      <c r="B24" s="74"/>
      <c r="C24" s="97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9"/>
    </row>
    <row r="25" spans="1:23" ht="15.75" thickBot="1" x14ac:dyDescent="0.3">
      <c r="A25" s="74"/>
      <c r="B25" s="74"/>
      <c r="C25" s="100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</row>
    <row r="26" spans="1:23" x14ac:dyDescent="0.25">
      <c r="A26" s="74"/>
      <c r="B26" s="74"/>
    </row>
  </sheetData>
  <sheetProtection algorithmName="SHA-512" hashValue="rltcUu9uO2GyaL3O2wZg+6Mnsx4Fs34V1F785BYcJ8YSy4SFKmmKaORW3i1KhBy2yzYCYr/N8UXlGf7bH2XBaA==" saltValue="GiUi4C1maYZ/L605o4h7Ng==" spinCount="100000" sheet="1" selectLockedCells="1"/>
  <mergeCells count="2">
    <mergeCell ref="C21:Q25"/>
    <mergeCell ref="C20:Q20"/>
  </mergeCells>
  <dataValidations count="1">
    <dataValidation type="list" allowBlank="1" showInputMessage="1" showErrorMessage="1" sqref="S7:S19 I7:I19 N7:N19" xr:uid="{00000000-0002-0000-0400-000000000000}">
      <formula1>"Sim, Não"</formula1>
    </dataValidation>
  </dataValidations>
  <hyperlinks>
    <hyperlink ref="A13:B13" location="'D7'!B13" display="'D7'!B13" xr:uid="{00000000-0004-0000-0400-000002000000}"/>
    <hyperlink ref="A12:B12" location="'D6'!B12" display="'D6'!B12" xr:uid="{00000000-0004-0000-0400-000003000000}"/>
    <hyperlink ref="A11:B11" location="'D5'!B11" display="'D5'!B11" xr:uid="{00000000-0004-0000-0400-000004000000}"/>
    <hyperlink ref="A10:B10" location="'D4'!B10" display="'D4'!B10" xr:uid="{00000000-0004-0000-0400-000005000000}"/>
    <hyperlink ref="A9:B9" location="'D3'!B9" display="'D3'!B9" xr:uid="{00000000-0004-0000-0400-000006000000}"/>
    <hyperlink ref="A7:B7" location="Informática!A1" display="Informática!A1" xr:uid="{00000000-0004-0000-0400-000008000000}"/>
    <hyperlink ref="A8:B8" location="'D2'!B8" display="'D2'!B8" xr:uid="{00000000-0004-0000-0400-000009000000}"/>
    <hyperlink ref="B8" location="'Língua Portuguesa'!A1" display="'Língua Portuguesa'!A1" xr:uid="{4BA3F793-6D5F-45FC-BD6C-A49E287D2629}"/>
    <hyperlink ref="B9" location="'Raciocínio Lógico'!A1" display="'Raciocínio Lógico'!A1" xr:uid="{C2EE6080-E2C5-47F6-BCFD-556A5B517ED9}"/>
    <hyperlink ref="B10" location="'Noções de Dir. Administrativo'!A1" display="'Noções de Dir. Administrativo'!A1" xr:uid="{0C195202-5D6C-4947-AD9B-F2438449723E}"/>
    <hyperlink ref="B11" location="'Noções de Dir. Constitucional'!A1" display="'Noções de Dir. Constitucional'!A1" xr:uid="{F57B6B43-A91C-420E-9A95-FD70CBA9B304}"/>
    <hyperlink ref="B12" location="'Noções de Dir. Processual Penal'!A1" display="'Noções de Dir. Processual Penal'!A1" xr:uid="{1BB18904-0720-4C32-B7BC-9868DDED56EF}"/>
    <hyperlink ref="B13" location="'Noções de Legis. Penal Especial'!A1" display="'Noções de Legis. Penal Especial'!A1" xr:uid="{B2F0E51C-B860-4AF4-8D70-14B3A458BC14}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29"/>
  <sheetViews>
    <sheetView showGridLines="0" workbookViewId="0">
      <selection activeCell="B13" sqref="B13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5" spans="1:23" x14ac:dyDescent="0.25">
      <c r="A5" s="1"/>
      <c r="B5" s="1"/>
      <c r="C5" s="11"/>
      <c r="D5" s="12"/>
      <c r="E5" s="13" t="s">
        <v>70</v>
      </c>
      <c r="F5" s="13"/>
      <c r="G5" s="14" t="s">
        <v>71</v>
      </c>
      <c r="H5" s="13"/>
      <c r="I5" s="13"/>
      <c r="J5" s="13" t="s">
        <v>72</v>
      </c>
      <c r="K5" s="13"/>
      <c r="L5" s="14" t="s">
        <v>73</v>
      </c>
      <c r="M5" s="12"/>
      <c r="N5" s="13"/>
      <c r="O5" s="13" t="s">
        <v>74</v>
      </c>
      <c r="P5" s="13"/>
      <c r="Q5" s="14"/>
      <c r="R5" s="12"/>
      <c r="S5" s="13"/>
      <c r="T5" s="13" t="s">
        <v>75</v>
      </c>
      <c r="U5" s="13"/>
      <c r="V5" s="14"/>
      <c r="W5" s="15" t="s">
        <v>76</v>
      </c>
    </row>
    <row r="6" spans="1:23" ht="30" x14ac:dyDescent="0.25">
      <c r="A6" s="26" t="s">
        <v>0</v>
      </c>
      <c r="B6" s="27" t="s">
        <v>77</v>
      </c>
      <c r="C6" s="16" t="s">
        <v>78</v>
      </c>
      <c r="D6" s="17" t="s">
        <v>79</v>
      </c>
      <c r="E6" s="18" t="s">
        <v>80</v>
      </c>
      <c r="F6" s="18" t="s">
        <v>81</v>
      </c>
      <c r="G6" s="19">
        <f>SUM(G7:G23)</f>
        <v>0.7083333333333327</v>
      </c>
      <c r="H6" s="20" t="s">
        <v>82</v>
      </c>
      <c r="I6" s="21" t="s">
        <v>83</v>
      </c>
      <c r="J6" s="18" t="s">
        <v>80</v>
      </c>
      <c r="K6" s="18" t="s">
        <v>81</v>
      </c>
      <c r="L6" s="19">
        <f>SUM(L7:L23)</f>
        <v>0</v>
      </c>
      <c r="M6" s="22" t="s">
        <v>82</v>
      </c>
      <c r="N6" s="20" t="s">
        <v>83</v>
      </c>
      <c r="O6" s="18" t="s">
        <v>80</v>
      </c>
      <c r="P6" s="18" t="s">
        <v>81</v>
      </c>
      <c r="Q6" s="19">
        <f>SUM(Q7:Q23)</f>
        <v>0.7083333333333327</v>
      </c>
      <c r="R6" s="20" t="s">
        <v>82</v>
      </c>
      <c r="S6" s="20" t="s">
        <v>83</v>
      </c>
      <c r="T6" s="18" t="s">
        <v>80</v>
      </c>
      <c r="U6" s="18" t="s">
        <v>81</v>
      </c>
      <c r="V6" s="19">
        <f>SUM(V7:V23)</f>
        <v>0.7083333333333327</v>
      </c>
      <c r="W6" s="23">
        <f>SUM(W7:W23)</f>
        <v>2.1249999999999991</v>
      </c>
    </row>
    <row r="7" spans="1:23" ht="45" x14ac:dyDescent="0.25">
      <c r="A7" s="80">
        <v>1</v>
      </c>
      <c r="B7" s="80" t="str">
        <f>Cronograma!B10</f>
        <v>Informática</v>
      </c>
      <c r="C7" s="106" t="s">
        <v>134</v>
      </c>
      <c r="D7" s="63">
        <v>43930</v>
      </c>
      <c r="E7" s="64">
        <v>0.29166666666666669</v>
      </c>
      <c r="F7" s="64">
        <v>0.33333333333333331</v>
      </c>
      <c r="G7" s="65">
        <f>F7-E7</f>
        <v>4.166666666666663E-2</v>
      </c>
      <c r="H7" s="66">
        <f t="shared" ref="H7" si="0">IF(D7="","",D7+DAY(1))</f>
        <v>43931</v>
      </c>
      <c r="I7" s="66" t="s">
        <v>84</v>
      </c>
      <c r="J7" s="67">
        <v>0.29166666666666669</v>
      </c>
      <c r="K7" s="67">
        <v>0.33333333333333331</v>
      </c>
      <c r="L7" s="65">
        <f>IF(I7="sim",K7-J7,0)</f>
        <v>0</v>
      </c>
      <c r="M7" s="68">
        <f>IF(D7="","",D7+DAY(7))</f>
        <v>43937</v>
      </c>
      <c r="N7" s="69" t="s">
        <v>85</v>
      </c>
      <c r="O7" s="70">
        <v>0.29166666666666669</v>
      </c>
      <c r="P7" s="70">
        <v>0.33333333333333331</v>
      </c>
      <c r="Q7" s="65">
        <f>IF(N7="sim",P7-O7,0)</f>
        <v>4.166666666666663E-2</v>
      </c>
      <c r="R7" s="71">
        <f>IF(D7="","",D7+DAY(15))</f>
        <v>43945</v>
      </c>
      <c r="S7" s="66" t="s">
        <v>85</v>
      </c>
      <c r="T7" s="64">
        <v>0.29166666666666669</v>
      </c>
      <c r="U7" s="64">
        <v>0.33333333333333331</v>
      </c>
      <c r="V7" s="65">
        <f>IF(S7="sim",U7-T7,0)</f>
        <v>4.166666666666663E-2</v>
      </c>
      <c r="W7" s="72">
        <f>G7+L7+Q7+V7</f>
        <v>0.12499999999999989</v>
      </c>
    </row>
    <row r="8" spans="1:23" ht="30" x14ac:dyDescent="0.25">
      <c r="A8" s="62">
        <v>2</v>
      </c>
      <c r="B8" s="62" t="str">
        <f>Cronograma!B11</f>
        <v>Língua Portuguesa</v>
      </c>
      <c r="C8" s="107" t="s">
        <v>135</v>
      </c>
      <c r="D8" s="63">
        <v>43931</v>
      </c>
      <c r="E8" s="64">
        <v>0.29166666666666669</v>
      </c>
      <c r="F8" s="64">
        <v>0.33333333333333331</v>
      </c>
      <c r="G8" s="65">
        <f t="shared" ref="G8:G23" si="1">F8-E8</f>
        <v>4.166666666666663E-2</v>
      </c>
      <c r="H8" s="66">
        <f t="shared" ref="H8:H23" si="2">IF(D8="","",D8+DAY(1))</f>
        <v>43932</v>
      </c>
      <c r="I8" s="66" t="s">
        <v>84</v>
      </c>
      <c r="J8" s="67">
        <v>0.29166666666666669</v>
      </c>
      <c r="K8" s="67">
        <v>0.33333333333333331</v>
      </c>
      <c r="L8" s="65">
        <f t="shared" ref="L8:L23" si="3">IF(I8="sim",K8-J8,0)</f>
        <v>0</v>
      </c>
      <c r="M8" s="68">
        <f t="shared" ref="M8:M23" si="4">IF(D8="","",D8+DAY(7))</f>
        <v>43938</v>
      </c>
      <c r="N8" s="69" t="s">
        <v>85</v>
      </c>
      <c r="O8" s="70">
        <v>0.29166666666666669</v>
      </c>
      <c r="P8" s="70">
        <v>0.33333333333333331</v>
      </c>
      <c r="Q8" s="65">
        <f t="shared" ref="Q8:Q23" si="5">IF(N8="sim",P8-O8,0)</f>
        <v>4.166666666666663E-2</v>
      </c>
      <c r="R8" s="71">
        <f t="shared" ref="R8:R23" si="6">IF(D8="","",D8+DAY(15))</f>
        <v>43946</v>
      </c>
      <c r="S8" s="66" t="s">
        <v>85</v>
      </c>
      <c r="T8" s="64">
        <v>0.29166666666666669</v>
      </c>
      <c r="U8" s="64">
        <v>0.33333333333333331</v>
      </c>
      <c r="V8" s="65">
        <f t="shared" ref="V8:V23" si="7">IF(S8="sim",U8-T8,0)</f>
        <v>4.166666666666663E-2</v>
      </c>
      <c r="W8" s="72">
        <f t="shared" ref="W8:W23" si="8">G8+L8+Q8+V8</f>
        <v>0.12499999999999989</v>
      </c>
    </row>
    <row r="9" spans="1:23" ht="30" x14ac:dyDescent="0.25">
      <c r="A9" s="73">
        <v>3</v>
      </c>
      <c r="B9" s="73" t="str">
        <f>Cronograma!B12</f>
        <v>Raciocínio Lógico</v>
      </c>
      <c r="C9" s="107" t="s">
        <v>136</v>
      </c>
      <c r="D9" s="63">
        <v>43932</v>
      </c>
      <c r="E9" s="64">
        <v>0.29166666666666669</v>
      </c>
      <c r="F9" s="64">
        <v>0.33333333333333331</v>
      </c>
      <c r="G9" s="65">
        <f t="shared" si="1"/>
        <v>4.166666666666663E-2</v>
      </c>
      <c r="H9" s="66">
        <f t="shared" si="2"/>
        <v>43933</v>
      </c>
      <c r="I9" s="66" t="s">
        <v>84</v>
      </c>
      <c r="J9" s="67">
        <v>0.29166666666666669</v>
      </c>
      <c r="K9" s="67">
        <v>0.33333333333333331</v>
      </c>
      <c r="L9" s="65">
        <f t="shared" si="3"/>
        <v>0</v>
      </c>
      <c r="M9" s="68">
        <f t="shared" si="4"/>
        <v>43939</v>
      </c>
      <c r="N9" s="69" t="s">
        <v>85</v>
      </c>
      <c r="O9" s="70">
        <v>0.29166666666666669</v>
      </c>
      <c r="P9" s="70">
        <v>0.33333333333333331</v>
      </c>
      <c r="Q9" s="65">
        <f t="shared" si="5"/>
        <v>4.166666666666663E-2</v>
      </c>
      <c r="R9" s="71">
        <f t="shared" si="6"/>
        <v>43947</v>
      </c>
      <c r="S9" s="66" t="s">
        <v>85</v>
      </c>
      <c r="T9" s="64">
        <v>0.29166666666666669</v>
      </c>
      <c r="U9" s="64">
        <v>0.33333333333333331</v>
      </c>
      <c r="V9" s="65">
        <f t="shared" si="7"/>
        <v>4.166666666666663E-2</v>
      </c>
      <c r="W9" s="72">
        <f t="shared" si="8"/>
        <v>0.12499999999999989</v>
      </c>
    </row>
    <row r="10" spans="1:23" ht="75" x14ac:dyDescent="0.25">
      <c r="A10" s="73">
        <v>4</v>
      </c>
      <c r="B10" s="73" t="str">
        <f>Cronograma!B13</f>
        <v>Noções de Direito Administrativo</v>
      </c>
      <c r="C10" s="107" t="s">
        <v>137</v>
      </c>
      <c r="D10" s="63">
        <v>43933</v>
      </c>
      <c r="E10" s="64">
        <v>0.29166666666666669</v>
      </c>
      <c r="F10" s="64">
        <v>0.33333333333333331</v>
      </c>
      <c r="G10" s="65">
        <f t="shared" si="1"/>
        <v>4.166666666666663E-2</v>
      </c>
      <c r="H10" s="66">
        <f t="shared" si="2"/>
        <v>43934</v>
      </c>
      <c r="I10" s="66" t="s">
        <v>84</v>
      </c>
      <c r="J10" s="67">
        <v>0.29166666666666669</v>
      </c>
      <c r="K10" s="67">
        <v>0.33333333333333331</v>
      </c>
      <c r="L10" s="65">
        <f t="shared" si="3"/>
        <v>0</v>
      </c>
      <c r="M10" s="68">
        <f t="shared" si="4"/>
        <v>43940</v>
      </c>
      <c r="N10" s="69" t="s">
        <v>85</v>
      </c>
      <c r="O10" s="70">
        <v>0.29166666666666669</v>
      </c>
      <c r="P10" s="70">
        <v>0.33333333333333331</v>
      </c>
      <c r="Q10" s="65">
        <f t="shared" si="5"/>
        <v>4.166666666666663E-2</v>
      </c>
      <c r="R10" s="71">
        <f t="shared" si="6"/>
        <v>43948</v>
      </c>
      <c r="S10" s="66" t="s">
        <v>85</v>
      </c>
      <c r="T10" s="64">
        <v>0.29166666666666669</v>
      </c>
      <c r="U10" s="64">
        <v>0.33333333333333331</v>
      </c>
      <c r="V10" s="65">
        <f t="shared" si="7"/>
        <v>4.166666666666663E-2</v>
      </c>
      <c r="W10" s="72">
        <f t="shared" si="8"/>
        <v>0.12499999999999989</v>
      </c>
    </row>
    <row r="11" spans="1:23" ht="75" x14ac:dyDescent="0.25">
      <c r="A11" s="73">
        <v>5</v>
      </c>
      <c r="B11" s="73" t="str">
        <f>Cronograma!B14</f>
        <v xml:space="preserve">Noções de Direito Constitucional </v>
      </c>
      <c r="C11" s="107" t="s">
        <v>138</v>
      </c>
      <c r="D11" s="63">
        <v>43934</v>
      </c>
      <c r="E11" s="64">
        <v>0.29166666666666669</v>
      </c>
      <c r="F11" s="64">
        <v>0.33333333333333331</v>
      </c>
      <c r="G11" s="65">
        <f t="shared" si="1"/>
        <v>4.166666666666663E-2</v>
      </c>
      <c r="H11" s="66">
        <f t="shared" si="2"/>
        <v>43935</v>
      </c>
      <c r="I11" s="66" t="s">
        <v>84</v>
      </c>
      <c r="J11" s="67">
        <v>0.29166666666666669</v>
      </c>
      <c r="K11" s="67">
        <v>0.33333333333333331</v>
      </c>
      <c r="L11" s="65">
        <f t="shared" si="3"/>
        <v>0</v>
      </c>
      <c r="M11" s="68">
        <f t="shared" si="4"/>
        <v>43941</v>
      </c>
      <c r="N11" s="69" t="s">
        <v>85</v>
      </c>
      <c r="O11" s="70">
        <v>0.29166666666666669</v>
      </c>
      <c r="P11" s="70">
        <v>0.33333333333333331</v>
      </c>
      <c r="Q11" s="65">
        <f t="shared" si="5"/>
        <v>4.166666666666663E-2</v>
      </c>
      <c r="R11" s="71">
        <f t="shared" si="6"/>
        <v>43949</v>
      </c>
      <c r="S11" s="66" t="s">
        <v>85</v>
      </c>
      <c r="T11" s="64">
        <v>0.29166666666666669</v>
      </c>
      <c r="U11" s="64">
        <v>0.33333333333333331</v>
      </c>
      <c r="V11" s="65">
        <f t="shared" si="7"/>
        <v>4.166666666666663E-2</v>
      </c>
      <c r="W11" s="72">
        <f t="shared" si="8"/>
        <v>0.12499999999999989</v>
      </c>
    </row>
    <row r="12" spans="1:23" ht="90" x14ac:dyDescent="0.25">
      <c r="A12" s="73">
        <v>6</v>
      </c>
      <c r="B12" s="73" t="str">
        <f>Cronograma!B15</f>
        <v xml:space="preserve">Noções de Direito Processual Penal </v>
      </c>
      <c r="C12" s="107" t="s">
        <v>139</v>
      </c>
      <c r="D12" s="63">
        <v>43935</v>
      </c>
      <c r="E12" s="64">
        <v>0.29166666666666669</v>
      </c>
      <c r="F12" s="64">
        <v>0.33333333333333331</v>
      </c>
      <c r="G12" s="65">
        <f t="shared" si="1"/>
        <v>4.166666666666663E-2</v>
      </c>
      <c r="H12" s="66">
        <f t="shared" si="2"/>
        <v>43936</v>
      </c>
      <c r="I12" s="66" t="s">
        <v>84</v>
      </c>
      <c r="J12" s="67">
        <v>0.29166666666666669</v>
      </c>
      <c r="K12" s="67">
        <v>0.33333333333333331</v>
      </c>
      <c r="L12" s="65">
        <f t="shared" si="3"/>
        <v>0</v>
      </c>
      <c r="M12" s="68">
        <f t="shared" si="4"/>
        <v>43942</v>
      </c>
      <c r="N12" s="69" t="s">
        <v>85</v>
      </c>
      <c r="O12" s="70">
        <v>0.29166666666666669</v>
      </c>
      <c r="P12" s="70">
        <v>0.33333333333333331</v>
      </c>
      <c r="Q12" s="65">
        <f t="shared" si="5"/>
        <v>4.166666666666663E-2</v>
      </c>
      <c r="R12" s="71">
        <f t="shared" si="6"/>
        <v>43950</v>
      </c>
      <c r="S12" s="66" t="s">
        <v>85</v>
      </c>
      <c r="T12" s="64">
        <v>0.29166666666666669</v>
      </c>
      <c r="U12" s="64">
        <v>0.33333333333333331</v>
      </c>
      <c r="V12" s="65">
        <f t="shared" si="7"/>
        <v>4.166666666666663E-2</v>
      </c>
      <c r="W12" s="72">
        <f t="shared" si="8"/>
        <v>0.12499999999999989</v>
      </c>
    </row>
    <row r="13" spans="1:23" ht="75" x14ac:dyDescent="0.25">
      <c r="A13" s="73">
        <v>7</v>
      </c>
      <c r="B13" s="73" t="str">
        <f>Cronograma!B16</f>
        <v xml:space="preserve">Noções de Legislação Penal Especial </v>
      </c>
      <c r="C13" s="107" t="s">
        <v>140</v>
      </c>
      <c r="D13" s="63">
        <v>43936</v>
      </c>
      <c r="E13" s="64">
        <v>0.29166666666666669</v>
      </c>
      <c r="F13" s="64">
        <v>0.33333333333333331</v>
      </c>
      <c r="G13" s="65">
        <f t="shared" si="1"/>
        <v>4.166666666666663E-2</v>
      </c>
      <c r="H13" s="66">
        <f t="shared" si="2"/>
        <v>43937</v>
      </c>
      <c r="I13" s="66" t="s">
        <v>84</v>
      </c>
      <c r="J13" s="67">
        <v>0.29166666666666669</v>
      </c>
      <c r="K13" s="67">
        <v>0.33333333333333331</v>
      </c>
      <c r="L13" s="65">
        <f t="shared" si="3"/>
        <v>0</v>
      </c>
      <c r="M13" s="68">
        <f t="shared" si="4"/>
        <v>43943</v>
      </c>
      <c r="N13" s="69" t="s">
        <v>85</v>
      </c>
      <c r="O13" s="70">
        <v>0.29166666666666669</v>
      </c>
      <c r="P13" s="70">
        <v>0.33333333333333331</v>
      </c>
      <c r="Q13" s="65">
        <f t="shared" si="5"/>
        <v>4.166666666666663E-2</v>
      </c>
      <c r="R13" s="71">
        <f t="shared" si="6"/>
        <v>43951</v>
      </c>
      <c r="S13" s="66" t="s">
        <v>85</v>
      </c>
      <c r="T13" s="64">
        <v>0.29166666666666669</v>
      </c>
      <c r="U13" s="64">
        <v>0.33333333333333331</v>
      </c>
      <c r="V13" s="65">
        <f t="shared" si="7"/>
        <v>4.166666666666663E-2</v>
      </c>
      <c r="W13" s="72">
        <f t="shared" si="8"/>
        <v>0.12499999999999989</v>
      </c>
    </row>
    <row r="14" spans="1:23" ht="30" x14ac:dyDescent="0.25">
      <c r="A14" s="79"/>
      <c r="B14" s="79"/>
      <c r="C14" s="107" t="s">
        <v>141</v>
      </c>
      <c r="D14" s="63">
        <v>43937</v>
      </c>
      <c r="E14" s="64">
        <v>0.29166666666666669</v>
      </c>
      <c r="F14" s="64">
        <v>0.33333333333333331</v>
      </c>
      <c r="G14" s="65">
        <f t="shared" si="1"/>
        <v>4.166666666666663E-2</v>
      </c>
      <c r="H14" s="66">
        <f t="shared" si="2"/>
        <v>43938</v>
      </c>
      <c r="I14" s="66" t="s">
        <v>84</v>
      </c>
      <c r="J14" s="67">
        <v>0.29166666666666669</v>
      </c>
      <c r="K14" s="67">
        <v>0.33333333333333331</v>
      </c>
      <c r="L14" s="65">
        <f t="shared" si="3"/>
        <v>0</v>
      </c>
      <c r="M14" s="68">
        <f t="shared" si="4"/>
        <v>43944</v>
      </c>
      <c r="N14" s="69" t="s">
        <v>85</v>
      </c>
      <c r="O14" s="70">
        <v>0.29166666666666669</v>
      </c>
      <c r="P14" s="70">
        <v>0.33333333333333331</v>
      </c>
      <c r="Q14" s="65">
        <f t="shared" si="5"/>
        <v>4.166666666666663E-2</v>
      </c>
      <c r="R14" s="71">
        <f t="shared" si="6"/>
        <v>43952</v>
      </c>
      <c r="S14" s="66" t="s">
        <v>85</v>
      </c>
      <c r="T14" s="64">
        <v>0.29166666666666669</v>
      </c>
      <c r="U14" s="64">
        <v>0.33333333333333331</v>
      </c>
      <c r="V14" s="65">
        <f t="shared" si="7"/>
        <v>4.166666666666663E-2</v>
      </c>
      <c r="W14" s="72">
        <f t="shared" si="8"/>
        <v>0.12499999999999989</v>
      </c>
    </row>
    <row r="15" spans="1:23" ht="60" x14ac:dyDescent="0.25">
      <c r="A15" s="79"/>
      <c r="B15" s="79"/>
      <c r="C15" s="107" t="s">
        <v>142</v>
      </c>
      <c r="D15" s="63">
        <v>43938</v>
      </c>
      <c r="E15" s="64">
        <v>0.29166666666666669</v>
      </c>
      <c r="F15" s="64">
        <v>0.33333333333333331</v>
      </c>
      <c r="G15" s="65">
        <f t="shared" si="1"/>
        <v>4.166666666666663E-2</v>
      </c>
      <c r="H15" s="66">
        <f t="shared" si="2"/>
        <v>43939</v>
      </c>
      <c r="I15" s="66" t="s">
        <v>84</v>
      </c>
      <c r="J15" s="67">
        <v>0.29166666666666669</v>
      </c>
      <c r="K15" s="67">
        <v>0.33333333333333331</v>
      </c>
      <c r="L15" s="65">
        <f t="shared" si="3"/>
        <v>0</v>
      </c>
      <c r="M15" s="68">
        <f t="shared" si="4"/>
        <v>43945</v>
      </c>
      <c r="N15" s="69" t="s">
        <v>85</v>
      </c>
      <c r="O15" s="70">
        <v>0.29166666666666669</v>
      </c>
      <c r="P15" s="70">
        <v>0.33333333333333331</v>
      </c>
      <c r="Q15" s="65">
        <f t="shared" si="5"/>
        <v>4.166666666666663E-2</v>
      </c>
      <c r="R15" s="71">
        <f t="shared" si="6"/>
        <v>43953</v>
      </c>
      <c r="S15" s="66" t="s">
        <v>85</v>
      </c>
      <c r="T15" s="64">
        <v>0.29166666666666669</v>
      </c>
      <c r="U15" s="64">
        <v>0.33333333333333331</v>
      </c>
      <c r="V15" s="65">
        <f t="shared" si="7"/>
        <v>4.166666666666663E-2</v>
      </c>
      <c r="W15" s="72">
        <f t="shared" si="8"/>
        <v>0.12499999999999989</v>
      </c>
    </row>
    <row r="16" spans="1:23" ht="90" x14ac:dyDescent="0.25">
      <c r="A16" s="79"/>
      <c r="B16" s="79"/>
      <c r="C16" s="107" t="s">
        <v>143</v>
      </c>
      <c r="D16" s="63">
        <v>43939</v>
      </c>
      <c r="E16" s="64">
        <v>0.29166666666666669</v>
      </c>
      <c r="F16" s="64">
        <v>0.33333333333333331</v>
      </c>
      <c r="G16" s="65">
        <f t="shared" si="1"/>
        <v>4.166666666666663E-2</v>
      </c>
      <c r="H16" s="66">
        <f t="shared" si="2"/>
        <v>43940</v>
      </c>
      <c r="I16" s="66" t="s">
        <v>84</v>
      </c>
      <c r="J16" s="67">
        <v>0.29166666666666669</v>
      </c>
      <c r="K16" s="67">
        <v>0.33333333333333331</v>
      </c>
      <c r="L16" s="65">
        <f t="shared" si="3"/>
        <v>0</v>
      </c>
      <c r="M16" s="68">
        <f t="shared" si="4"/>
        <v>43946</v>
      </c>
      <c r="N16" s="69" t="s">
        <v>85</v>
      </c>
      <c r="O16" s="70">
        <v>0.29166666666666669</v>
      </c>
      <c r="P16" s="70">
        <v>0.33333333333333331</v>
      </c>
      <c r="Q16" s="65">
        <f t="shared" si="5"/>
        <v>4.166666666666663E-2</v>
      </c>
      <c r="R16" s="71">
        <f t="shared" si="6"/>
        <v>43954</v>
      </c>
      <c r="S16" s="66" t="s">
        <v>85</v>
      </c>
      <c r="T16" s="64">
        <v>0.29166666666666669</v>
      </c>
      <c r="U16" s="64">
        <v>0.33333333333333331</v>
      </c>
      <c r="V16" s="65">
        <f t="shared" si="7"/>
        <v>4.166666666666663E-2</v>
      </c>
      <c r="W16" s="72">
        <f t="shared" si="8"/>
        <v>0.12499999999999989</v>
      </c>
    </row>
    <row r="17" spans="1:23" ht="45" x14ac:dyDescent="0.25">
      <c r="A17" s="75"/>
      <c r="B17" s="75"/>
      <c r="C17" s="107" t="s">
        <v>144</v>
      </c>
      <c r="D17" s="63">
        <v>43940</v>
      </c>
      <c r="E17" s="64">
        <v>0.29166666666666669</v>
      </c>
      <c r="F17" s="64">
        <v>0.33333333333333331</v>
      </c>
      <c r="G17" s="65">
        <f t="shared" si="1"/>
        <v>4.166666666666663E-2</v>
      </c>
      <c r="H17" s="66">
        <f t="shared" si="2"/>
        <v>43941</v>
      </c>
      <c r="I17" s="66" t="s">
        <v>84</v>
      </c>
      <c r="J17" s="67">
        <v>0.29166666666666669</v>
      </c>
      <c r="K17" s="67">
        <v>0.33333333333333331</v>
      </c>
      <c r="L17" s="65">
        <f t="shared" si="3"/>
        <v>0</v>
      </c>
      <c r="M17" s="68">
        <f t="shared" si="4"/>
        <v>43947</v>
      </c>
      <c r="N17" s="69" t="s">
        <v>85</v>
      </c>
      <c r="O17" s="70">
        <v>0.29166666666666669</v>
      </c>
      <c r="P17" s="70">
        <v>0.33333333333333331</v>
      </c>
      <c r="Q17" s="65">
        <f t="shared" si="5"/>
        <v>4.166666666666663E-2</v>
      </c>
      <c r="R17" s="71">
        <f t="shared" si="6"/>
        <v>43955</v>
      </c>
      <c r="S17" s="66" t="s">
        <v>85</v>
      </c>
      <c r="T17" s="64">
        <v>0.29166666666666669</v>
      </c>
      <c r="U17" s="64">
        <v>0.33333333333333331</v>
      </c>
      <c r="V17" s="65">
        <f t="shared" si="7"/>
        <v>4.166666666666663E-2</v>
      </c>
      <c r="W17" s="72">
        <f t="shared" si="8"/>
        <v>0.12499999999999989</v>
      </c>
    </row>
    <row r="18" spans="1:23" ht="60" x14ac:dyDescent="0.25">
      <c r="A18" s="75"/>
      <c r="B18" s="75"/>
      <c r="C18" s="107" t="s">
        <v>145</v>
      </c>
      <c r="D18" s="63">
        <v>43941</v>
      </c>
      <c r="E18" s="64">
        <v>0.29166666666666669</v>
      </c>
      <c r="F18" s="64">
        <v>0.33333333333333331</v>
      </c>
      <c r="G18" s="65">
        <f t="shared" si="1"/>
        <v>4.166666666666663E-2</v>
      </c>
      <c r="H18" s="66">
        <f t="shared" si="2"/>
        <v>43942</v>
      </c>
      <c r="I18" s="66" t="s">
        <v>84</v>
      </c>
      <c r="J18" s="67">
        <v>0.29166666666666669</v>
      </c>
      <c r="K18" s="67">
        <v>0.33333333333333331</v>
      </c>
      <c r="L18" s="65">
        <f t="shared" si="3"/>
        <v>0</v>
      </c>
      <c r="M18" s="68">
        <f t="shared" si="4"/>
        <v>43948</v>
      </c>
      <c r="N18" s="69" t="s">
        <v>85</v>
      </c>
      <c r="O18" s="70">
        <v>0.29166666666666669</v>
      </c>
      <c r="P18" s="70">
        <v>0.33333333333333331</v>
      </c>
      <c r="Q18" s="65">
        <f t="shared" si="5"/>
        <v>4.166666666666663E-2</v>
      </c>
      <c r="R18" s="71">
        <f t="shared" si="6"/>
        <v>43956</v>
      </c>
      <c r="S18" s="66" t="s">
        <v>85</v>
      </c>
      <c r="T18" s="64">
        <v>0.29166666666666669</v>
      </c>
      <c r="U18" s="64">
        <v>0.33333333333333331</v>
      </c>
      <c r="V18" s="65">
        <f t="shared" si="7"/>
        <v>4.166666666666663E-2</v>
      </c>
      <c r="W18" s="72">
        <f t="shared" si="8"/>
        <v>0.12499999999999989</v>
      </c>
    </row>
    <row r="19" spans="1:23" ht="45" x14ac:dyDescent="0.25">
      <c r="A19" s="75"/>
      <c r="B19" s="75"/>
      <c r="C19" s="107" t="s">
        <v>146</v>
      </c>
      <c r="D19" s="63">
        <v>43942</v>
      </c>
      <c r="E19" s="64">
        <v>0.29166666666666669</v>
      </c>
      <c r="F19" s="64">
        <v>0.33333333333333331</v>
      </c>
      <c r="G19" s="65">
        <f t="shared" si="1"/>
        <v>4.166666666666663E-2</v>
      </c>
      <c r="H19" s="66">
        <f t="shared" si="2"/>
        <v>43943</v>
      </c>
      <c r="I19" s="66" t="s">
        <v>84</v>
      </c>
      <c r="J19" s="67">
        <v>0.29166666666666669</v>
      </c>
      <c r="K19" s="67">
        <v>0.33333333333333331</v>
      </c>
      <c r="L19" s="65">
        <f t="shared" si="3"/>
        <v>0</v>
      </c>
      <c r="M19" s="68">
        <f t="shared" si="4"/>
        <v>43949</v>
      </c>
      <c r="N19" s="69" t="s">
        <v>85</v>
      </c>
      <c r="O19" s="70">
        <v>0.29166666666666669</v>
      </c>
      <c r="P19" s="70">
        <v>0.33333333333333331</v>
      </c>
      <c r="Q19" s="65">
        <f t="shared" si="5"/>
        <v>4.166666666666663E-2</v>
      </c>
      <c r="R19" s="71">
        <f t="shared" si="6"/>
        <v>43957</v>
      </c>
      <c r="S19" s="66" t="s">
        <v>85</v>
      </c>
      <c r="T19" s="64">
        <v>0.29166666666666669</v>
      </c>
      <c r="U19" s="64">
        <v>0.33333333333333331</v>
      </c>
      <c r="V19" s="65">
        <f t="shared" si="7"/>
        <v>4.166666666666663E-2</v>
      </c>
      <c r="W19" s="72">
        <f t="shared" si="8"/>
        <v>0.12499999999999989</v>
      </c>
    </row>
    <row r="20" spans="1:23" ht="45" x14ac:dyDescent="0.25">
      <c r="A20" s="75"/>
      <c r="B20" s="75"/>
      <c r="C20" s="107" t="s">
        <v>147</v>
      </c>
      <c r="D20" s="63">
        <v>43943</v>
      </c>
      <c r="E20" s="64">
        <v>0.29166666666666669</v>
      </c>
      <c r="F20" s="64">
        <v>0.33333333333333331</v>
      </c>
      <c r="G20" s="65">
        <f t="shared" si="1"/>
        <v>4.166666666666663E-2</v>
      </c>
      <c r="H20" s="66">
        <f t="shared" si="2"/>
        <v>43944</v>
      </c>
      <c r="I20" s="66" t="s">
        <v>84</v>
      </c>
      <c r="J20" s="67">
        <v>0.29166666666666669</v>
      </c>
      <c r="K20" s="67">
        <v>0.33333333333333331</v>
      </c>
      <c r="L20" s="65">
        <f t="shared" si="3"/>
        <v>0</v>
      </c>
      <c r="M20" s="68">
        <f t="shared" si="4"/>
        <v>43950</v>
      </c>
      <c r="N20" s="69" t="s">
        <v>85</v>
      </c>
      <c r="O20" s="70">
        <v>0.29166666666666669</v>
      </c>
      <c r="P20" s="70">
        <v>0.33333333333333331</v>
      </c>
      <c r="Q20" s="65">
        <f t="shared" si="5"/>
        <v>4.166666666666663E-2</v>
      </c>
      <c r="R20" s="71">
        <f t="shared" si="6"/>
        <v>43958</v>
      </c>
      <c r="S20" s="66" t="s">
        <v>85</v>
      </c>
      <c r="T20" s="64">
        <v>0.29166666666666669</v>
      </c>
      <c r="U20" s="64">
        <v>0.33333333333333331</v>
      </c>
      <c r="V20" s="65">
        <f t="shared" si="7"/>
        <v>4.166666666666663E-2</v>
      </c>
      <c r="W20" s="72">
        <f t="shared" si="8"/>
        <v>0.12499999999999989</v>
      </c>
    </row>
    <row r="21" spans="1:23" ht="60" x14ac:dyDescent="0.25">
      <c r="A21" s="1"/>
      <c r="B21" s="1"/>
      <c r="C21" s="107" t="s">
        <v>148</v>
      </c>
      <c r="D21" s="63">
        <v>43944</v>
      </c>
      <c r="E21" s="64">
        <v>0.29166666666666669</v>
      </c>
      <c r="F21" s="64">
        <v>0.33333333333333331</v>
      </c>
      <c r="G21" s="65">
        <f t="shared" si="1"/>
        <v>4.166666666666663E-2</v>
      </c>
      <c r="H21" s="66">
        <f t="shared" si="2"/>
        <v>43945</v>
      </c>
      <c r="I21" s="66" t="s">
        <v>84</v>
      </c>
      <c r="J21" s="67">
        <v>0.29166666666666669</v>
      </c>
      <c r="K21" s="67">
        <v>0.33333333333333331</v>
      </c>
      <c r="L21" s="65">
        <f t="shared" si="3"/>
        <v>0</v>
      </c>
      <c r="M21" s="68">
        <f t="shared" si="4"/>
        <v>43951</v>
      </c>
      <c r="N21" s="69" t="s">
        <v>85</v>
      </c>
      <c r="O21" s="70">
        <v>0.29166666666666669</v>
      </c>
      <c r="P21" s="70">
        <v>0.33333333333333331</v>
      </c>
      <c r="Q21" s="65">
        <f t="shared" si="5"/>
        <v>4.166666666666663E-2</v>
      </c>
      <c r="R21" s="71">
        <f t="shared" si="6"/>
        <v>43959</v>
      </c>
      <c r="S21" s="66" t="s">
        <v>85</v>
      </c>
      <c r="T21" s="64">
        <v>0.29166666666666669</v>
      </c>
      <c r="U21" s="64">
        <v>0.33333333333333331</v>
      </c>
      <c r="V21" s="65">
        <f t="shared" si="7"/>
        <v>4.166666666666663E-2</v>
      </c>
      <c r="W21" s="72">
        <f t="shared" si="8"/>
        <v>0.12499999999999989</v>
      </c>
    </row>
    <row r="22" spans="1:23" x14ac:dyDescent="0.25">
      <c r="A22" s="1"/>
      <c r="B22" s="1"/>
      <c r="C22" s="108"/>
      <c r="D22" s="63">
        <v>43945</v>
      </c>
      <c r="E22" s="64">
        <v>0.29166666666666669</v>
      </c>
      <c r="F22" s="64">
        <v>0.33333333333333331</v>
      </c>
      <c r="G22" s="65">
        <f t="shared" si="1"/>
        <v>4.166666666666663E-2</v>
      </c>
      <c r="H22" s="66">
        <f t="shared" si="2"/>
        <v>43946</v>
      </c>
      <c r="I22" s="66" t="s">
        <v>84</v>
      </c>
      <c r="J22" s="67">
        <v>0.29166666666666669</v>
      </c>
      <c r="K22" s="67">
        <v>0.33333333333333331</v>
      </c>
      <c r="L22" s="65">
        <f t="shared" si="3"/>
        <v>0</v>
      </c>
      <c r="M22" s="68">
        <f t="shared" si="4"/>
        <v>43952</v>
      </c>
      <c r="N22" s="69" t="s">
        <v>85</v>
      </c>
      <c r="O22" s="70">
        <v>0.29166666666666669</v>
      </c>
      <c r="P22" s="70">
        <v>0.33333333333333331</v>
      </c>
      <c r="Q22" s="65">
        <f t="shared" si="5"/>
        <v>4.166666666666663E-2</v>
      </c>
      <c r="R22" s="71">
        <f t="shared" si="6"/>
        <v>43960</v>
      </c>
      <c r="S22" s="66" t="s">
        <v>85</v>
      </c>
      <c r="T22" s="64">
        <v>0.29166666666666669</v>
      </c>
      <c r="U22" s="64">
        <v>0.33333333333333331</v>
      </c>
      <c r="V22" s="65">
        <f t="shared" si="7"/>
        <v>4.166666666666663E-2</v>
      </c>
      <c r="W22" s="72">
        <f t="shared" si="8"/>
        <v>0.12499999999999989</v>
      </c>
    </row>
    <row r="23" spans="1:23" ht="15.75" thickBot="1" x14ac:dyDescent="0.3">
      <c r="A23" s="1"/>
      <c r="B23" s="1"/>
      <c r="C23" s="109"/>
      <c r="D23" s="63">
        <v>43946</v>
      </c>
      <c r="E23" s="64">
        <v>0.29166666666666669</v>
      </c>
      <c r="F23" s="64">
        <v>0.33333333333333331</v>
      </c>
      <c r="G23" s="65">
        <f t="shared" si="1"/>
        <v>4.166666666666663E-2</v>
      </c>
      <c r="H23" s="66">
        <f t="shared" si="2"/>
        <v>43947</v>
      </c>
      <c r="I23" s="66" t="s">
        <v>84</v>
      </c>
      <c r="J23" s="67">
        <v>0.29166666666666669</v>
      </c>
      <c r="K23" s="67">
        <v>0.33333333333333331</v>
      </c>
      <c r="L23" s="65">
        <f t="shared" si="3"/>
        <v>0</v>
      </c>
      <c r="M23" s="68">
        <f t="shared" si="4"/>
        <v>43953</v>
      </c>
      <c r="N23" s="69" t="s">
        <v>85</v>
      </c>
      <c r="O23" s="70">
        <v>0.29166666666666669</v>
      </c>
      <c r="P23" s="70">
        <v>0.33333333333333331</v>
      </c>
      <c r="Q23" s="65">
        <f t="shared" si="5"/>
        <v>4.166666666666663E-2</v>
      </c>
      <c r="R23" s="71">
        <f t="shared" si="6"/>
        <v>43961</v>
      </c>
      <c r="S23" s="66" t="s">
        <v>85</v>
      </c>
      <c r="T23" s="64">
        <v>0.29166666666666669</v>
      </c>
      <c r="U23" s="64">
        <v>0.33333333333333331</v>
      </c>
      <c r="V23" s="65">
        <f t="shared" si="7"/>
        <v>4.166666666666663E-2</v>
      </c>
      <c r="W23" s="72">
        <f t="shared" si="8"/>
        <v>0.12499999999999989</v>
      </c>
    </row>
    <row r="24" spans="1:23" ht="15.75" thickBot="1" x14ac:dyDescent="0.3">
      <c r="C24" s="103" t="s">
        <v>86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5"/>
    </row>
    <row r="25" spans="1:23" x14ac:dyDescent="0.25"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6"/>
    </row>
    <row r="26" spans="1:23" x14ac:dyDescent="0.25">
      <c r="C26" s="97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9"/>
    </row>
    <row r="27" spans="1:23" x14ac:dyDescent="0.25"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9"/>
    </row>
    <row r="28" spans="1:23" x14ac:dyDescent="0.25">
      <c r="C28" s="97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9"/>
    </row>
    <row r="29" spans="1:23" ht="15.75" thickBot="1" x14ac:dyDescent="0.3">
      <c r="C29" s="100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</row>
  </sheetData>
  <sheetProtection algorithmName="SHA-512" hashValue="bURDtUUzYxU4iKT7UlJc10m9K0R003DeTrrzJu2PJsD++drGZKwItpO0SmPZXt9SAhC1TdCB2l86tn7yvX+9LQ==" saltValue="UusAe1N8gHAWnWlkR4Tpsg==" spinCount="100000" sheet="1" selectLockedCells="1"/>
  <mergeCells count="2">
    <mergeCell ref="C24:Q24"/>
    <mergeCell ref="C25:Q29"/>
  </mergeCells>
  <dataValidations disablePrompts="1" count="1">
    <dataValidation type="list" allowBlank="1" showInputMessage="1" showErrorMessage="1" sqref="S7:S23 I7:I23 N7:N23" xr:uid="{00000000-0002-0000-0500-000000000000}">
      <formula1>"Sim, Não"</formula1>
    </dataValidation>
  </dataValidations>
  <hyperlinks>
    <hyperlink ref="A13:B13" location="'D7'!B13" display="'D7'!B13" xr:uid="{25681BEF-106A-490A-B1D4-7BAEAF268AB0}"/>
    <hyperlink ref="A12:B12" location="'D6'!B12" display="'D6'!B12" xr:uid="{8453BB66-D732-42D4-BE50-30C9740C121A}"/>
    <hyperlink ref="A11:B11" location="'D5'!B11" display="'D5'!B11" xr:uid="{19D994C0-4707-4E68-8C33-16C55CAE56BC}"/>
    <hyperlink ref="A10:B10" location="'D4'!B10" display="'D4'!B10" xr:uid="{16051EB7-CC3D-498A-91F2-8EE962AA92DA}"/>
    <hyperlink ref="A9:B9" location="'D3'!B9" display="'D3'!B9" xr:uid="{31F5780B-9037-47D6-A1F5-F30AA1735F13}"/>
    <hyperlink ref="A7:B7" location="Informática!A1" display="Informática!A1" xr:uid="{33767DD1-88FE-49C1-A13A-F50CA83E7B89}"/>
    <hyperlink ref="A8:B8" location="'D2'!B8" display="'D2'!B8" xr:uid="{EDC03D0E-3D5C-4802-B797-BC8E909DF932}"/>
    <hyperlink ref="B8" location="'Língua Portuguesa'!A1" display="'Língua Portuguesa'!A1" xr:uid="{8F4CF78C-8D6C-4C9A-AAB3-2FBE9EB3C403}"/>
    <hyperlink ref="B9" location="'Raciocínio Lógico'!A1" display="'Raciocínio Lógico'!A1" xr:uid="{FD10E0F6-D12C-4458-9BFE-C396A6D49C0F}"/>
    <hyperlink ref="B10" location="'Noções de Dir. Administrativo'!A1" display="'Noções de Dir. Administrativo'!A1" xr:uid="{43DBA159-3695-425C-9310-075504ECF723}"/>
    <hyperlink ref="B11" location="'Noções de Dir. Constitucional'!A1" display="'Noções de Dir. Constitucional'!A1" xr:uid="{9FA45B53-0BA0-436C-8CF4-7DB870DE6B85}"/>
    <hyperlink ref="B12" location="'Noções de Dir. Processual Penal'!A1" display="'Noções de Dir. Processual Penal'!A1" xr:uid="{2FC1CC35-310F-41EB-8439-AADF3E10D066}"/>
    <hyperlink ref="B13" location="'Noções de Legis. Penal Especial'!A1" display="'Noções de Legis. Penal Especial'!A1" xr:uid="{3EEB8A55-70E6-4E4C-8714-5492B3E2B6F1}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1"/>
  <sheetViews>
    <sheetView showGridLines="0" workbookViewId="0">
      <selection activeCell="B10" sqref="B10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28515625" customWidth="1"/>
    <col min="25" max="16384" width="9.140625" hidden="1"/>
  </cols>
  <sheetData>
    <row r="1" spans="1:23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5" spans="1:23" x14ac:dyDescent="0.25">
      <c r="A5" s="1"/>
      <c r="B5" s="1"/>
      <c r="C5" s="11"/>
      <c r="D5" s="12"/>
      <c r="E5" s="13" t="s">
        <v>70</v>
      </c>
      <c r="F5" s="13"/>
      <c r="G5" s="14" t="s">
        <v>71</v>
      </c>
      <c r="H5" s="13"/>
      <c r="I5" s="13"/>
      <c r="J5" s="13" t="s">
        <v>72</v>
      </c>
      <c r="K5" s="13"/>
      <c r="L5" s="14" t="s">
        <v>73</v>
      </c>
      <c r="M5" s="12"/>
      <c r="N5" s="13"/>
      <c r="O5" s="13" t="s">
        <v>74</v>
      </c>
      <c r="P5" s="13"/>
      <c r="Q5" s="14"/>
      <c r="R5" s="12"/>
      <c r="S5" s="13"/>
      <c r="T5" s="13" t="s">
        <v>75</v>
      </c>
      <c r="U5" s="13"/>
      <c r="V5" s="14"/>
      <c r="W5" s="15" t="s">
        <v>76</v>
      </c>
    </row>
    <row r="6" spans="1:23" ht="30" x14ac:dyDescent="0.25">
      <c r="A6" s="26" t="s">
        <v>0</v>
      </c>
      <c r="B6" s="27" t="s">
        <v>77</v>
      </c>
      <c r="C6" s="16" t="s">
        <v>78</v>
      </c>
      <c r="D6" s="17" t="s">
        <v>79</v>
      </c>
      <c r="E6" s="18" t="s">
        <v>80</v>
      </c>
      <c r="F6" s="18" t="s">
        <v>81</v>
      </c>
      <c r="G6" s="19">
        <f>SUM(G7:G15)</f>
        <v>0.37499999999999967</v>
      </c>
      <c r="H6" s="20" t="s">
        <v>82</v>
      </c>
      <c r="I6" s="21" t="s">
        <v>83</v>
      </c>
      <c r="J6" s="18" t="s">
        <v>80</v>
      </c>
      <c r="K6" s="18" t="s">
        <v>81</v>
      </c>
      <c r="L6" s="19">
        <f>SUM(L7:L15)</f>
        <v>0</v>
      </c>
      <c r="M6" s="22" t="s">
        <v>82</v>
      </c>
      <c r="N6" s="20" t="s">
        <v>83</v>
      </c>
      <c r="O6" s="18" t="s">
        <v>80</v>
      </c>
      <c r="P6" s="18" t="s">
        <v>81</v>
      </c>
      <c r="Q6" s="19">
        <f>SUM(Q7:Q15)</f>
        <v>0.37499999999999967</v>
      </c>
      <c r="R6" s="20" t="s">
        <v>82</v>
      </c>
      <c r="S6" s="20" t="s">
        <v>83</v>
      </c>
      <c r="T6" s="18" t="s">
        <v>80</v>
      </c>
      <c r="U6" s="18" t="s">
        <v>81</v>
      </c>
      <c r="V6" s="19">
        <f>SUM(V7:V15)</f>
        <v>0.37499999999999967</v>
      </c>
      <c r="W6" s="23">
        <f>SUM(W7:W15)</f>
        <v>1.1249999999999991</v>
      </c>
    </row>
    <row r="7" spans="1:23" ht="45" x14ac:dyDescent="0.25">
      <c r="A7" s="80">
        <v>1</v>
      </c>
      <c r="B7" s="80" t="str">
        <f>Cronograma!B10</f>
        <v>Informática</v>
      </c>
      <c r="C7" s="106" t="s">
        <v>128</v>
      </c>
      <c r="D7" s="63">
        <v>43930</v>
      </c>
      <c r="E7" s="64">
        <v>0.29166666666666669</v>
      </c>
      <c r="F7" s="64">
        <v>0.33333333333333331</v>
      </c>
      <c r="G7" s="65">
        <f>F7-E7</f>
        <v>4.166666666666663E-2</v>
      </c>
      <c r="H7" s="66">
        <f t="shared" ref="H7" si="0">IF(D7="","",D7+DAY(1))</f>
        <v>43931</v>
      </c>
      <c r="I7" s="66" t="s">
        <v>84</v>
      </c>
      <c r="J7" s="67">
        <v>0.29166666666666669</v>
      </c>
      <c r="K7" s="67">
        <v>0.33333333333333331</v>
      </c>
      <c r="L7" s="65">
        <f>IF(I7="sim",K7-J7,0)</f>
        <v>0</v>
      </c>
      <c r="M7" s="68">
        <f>IF(D7="","",D7+DAY(7))</f>
        <v>43937</v>
      </c>
      <c r="N7" s="69" t="s">
        <v>85</v>
      </c>
      <c r="O7" s="70">
        <v>0.29166666666666669</v>
      </c>
      <c r="P7" s="70">
        <v>0.33333333333333331</v>
      </c>
      <c r="Q7" s="65">
        <f>IF(N7="sim",P7-O7,0)</f>
        <v>4.166666666666663E-2</v>
      </c>
      <c r="R7" s="71">
        <f>IF(D7="","",D7+DAY(15))</f>
        <v>43945</v>
      </c>
      <c r="S7" s="66" t="s">
        <v>85</v>
      </c>
      <c r="T7" s="64">
        <v>0.29166666666666669</v>
      </c>
      <c r="U7" s="64">
        <v>0.33333333333333331</v>
      </c>
      <c r="V7" s="65">
        <f>IF(S7="sim",U7-T7,0)</f>
        <v>4.166666666666663E-2</v>
      </c>
      <c r="W7" s="72">
        <f>G7+L7+Q7+V7</f>
        <v>0.12499999999999989</v>
      </c>
    </row>
    <row r="8" spans="1:23" x14ac:dyDescent="0.25">
      <c r="A8" s="73">
        <v>2</v>
      </c>
      <c r="B8" s="73" t="str">
        <f>Cronograma!B11</f>
        <v>Língua Portuguesa</v>
      </c>
      <c r="C8" s="107" t="s">
        <v>129</v>
      </c>
      <c r="D8" s="63">
        <v>43931</v>
      </c>
      <c r="E8" s="64">
        <v>0.29166666666666669</v>
      </c>
      <c r="F8" s="64">
        <v>0.33333333333333331</v>
      </c>
      <c r="G8" s="65">
        <f t="shared" ref="G8:G15" si="1">F8-E8</f>
        <v>4.166666666666663E-2</v>
      </c>
      <c r="H8" s="66">
        <f t="shared" ref="H8:H15" si="2">IF(D8="","",D8+DAY(1))</f>
        <v>43932</v>
      </c>
      <c r="I8" s="66" t="s">
        <v>84</v>
      </c>
      <c r="J8" s="67">
        <v>0.29166666666666669</v>
      </c>
      <c r="K8" s="67">
        <v>0.33333333333333331</v>
      </c>
      <c r="L8" s="65">
        <f t="shared" ref="L8:L15" si="3">IF(I8="sim",K8-J8,0)</f>
        <v>0</v>
      </c>
      <c r="M8" s="68">
        <f t="shared" ref="M8:M15" si="4">IF(D8="","",D8+DAY(7))</f>
        <v>43938</v>
      </c>
      <c r="N8" s="69" t="s">
        <v>85</v>
      </c>
      <c r="O8" s="70">
        <v>0.29166666666666669</v>
      </c>
      <c r="P8" s="70">
        <v>0.33333333333333331</v>
      </c>
      <c r="Q8" s="65">
        <f t="shared" ref="Q8:Q15" si="5">IF(N8="sim",P8-O8,0)</f>
        <v>4.166666666666663E-2</v>
      </c>
      <c r="R8" s="71">
        <f t="shared" ref="R8:R15" si="6">IF(D8="","",D8+DAY(15))</f>
        <v>43946</v>
      </c>
      <c r="S8" s="66" t="s">
        <v>85</v>
      </c>
      <c r="T8" s="64">
        <v>0.29166666666666669</v>
      </c>
      <c r="U8" s="64">
        <v>0.33333333333333331</v>
      </c>
      <c r="V8" s="65">
        <f t="shared" ref="V8:V15" si="7">IF(S8="sim",U8-T8,0)</f>
        <v>4.166666666666663E-2</v>
      </c>
      <c r="W8" s="72">
        <f t="shared" ref="W8:W15" si="8">G8+L8+Q8+V8</f>
        <v>0.12499999999999989</v>
      </c>
    </row>
    <row r="9" spans="1:23" ht="30" x14ac:dyDescent="0.25">
      <c r="A9" s="62">
        <v>3</v>
      </c>
      <c r="B9" s="62" t="str">
        <f>Cronograma!B12</f>
        <v>Raciocínio Lógico</v>
      </c>
      <c r="C9" s="107" t="s">
        <v>130</v>
      </c>
      <c r="D9" s="63">
        <v>43932</v>
      </c>
      <c r="E9" s="64">
        <v>0.29166666666666669</v>
      </c>
      <c r="F9" s="64">
        <v>0.33333333333333331</v>
      </c>
      <c r="G9" s="65">
        <f t="shared" si="1"/>
        <v>4.166666666666663E-2</v>
      </c>
      <c r="H9" s="66">
        <f t="shared" si="2"/>
        <v>43933</v>
      </c>
      <c r="I9" s="66" t="s">
        <v>84</v>
      </c>
      <c r="J9" s="67">
        <v>0.29166666666666669</v>
      </c>
      <c r="K9" s="67">
        <v>0.33333333333333331</v>
      </c>
      <c r="L9" s="65">
        <f t="shared" si="3"/>
        <v>0</v>
      </c>
      <c r="M9" s="68">
        <f t="shared" si="4"/>
        <v>43939</v>
      </c>
      <c r="N9" s="69" t="s">
        <v>85</v>
      </c>
      <c r="O9" s="70">
        <v>0.29166666666666669</v>
      </c>
      <c r="P9" s="70">
        <v>0.33333333333333331</v>
      </c>
      <c r="Q9" s="65">
        <f t="shared" si="5"/>
        <v>4.166666666666663E-2</v>
      </c>
      <c r="R9" s="71">
        <f t="shared" si="6"/>
        <v>43947</v>
      </c>
      <c r="S9" s="66" t="s">
        <v>85</v>
      </c>
      <c r="T9" s="64">
        <v>0.29166666666666669</v>
      </c>
      <c r="U9" s="64">
        <v>0.33333333333333331</v>
      </c>
      <c r="V9" s="65">
        <f t="shared" si="7"/>
        <v>4.166666666666663E-2</v>
      </c>
      <c r="W9" s="72">
        <f t="shared" si="8"/>
        <v>0.12499999999999989</v>
      </c>
    </row>
    <row r="10" spans="1:23" x14ac:dyDescent="0.25">
      <c r="A10" s="73">
        <v>4</v>
      </c>
      <c r="B10" s="73" t="str">
        <f>Cronograma!B13</f>
        <v>Noções de Direito Administrativo</v>
      </c>
      <c r="C10" s="107" t="s">
        <v>131</v>
      </c>
      <c r="D10" s="63">
        <v>43933</v>
      </c>
      <c r="E10" s="64">
        <v>0.29166666666666669</v>
      </c>
      <c r="F10" s="64">
        <v>0.33333333333333331</v>
      </c>
      <c r="G10" s="65">
        <f t="shared" si="1"/>
        <v>4.166666666666663E-2</v>
      </c>
      <c r="H10" s="66">
        <f t="shared" si="2"/>
        <v>43934</v>
      </c>
      <c r="I10" s="66" t="s">
        <v>84</v>
      </c>
      <c r="J10" s="67">
        <v>0.29166666666666669</v>
      </c>
      <c r="K10" s="67">
        <v>0.33333333333333331</v>
      </c>
      <c r="L10" s="65">
        <f t="shared" si="3"/>
        <v>0</v>
      </c>
      <c r="M10" s="68">
        <f t="shared" si="4"/>
        <v>43940</v>
      </c>
      <c r="N10" s="69" t="s">
        <v>85</v>
      </c>
      <c r="O10" s="70">
        <v>0.29166666666666669</v>
      </c>
      <c r="P10" s="70">
        <v>0.33333333333333331</v>
      </c>
      <c r="Q10" s="65">
        <f t="shared" si="5"/>
        <v>4.166666666666663E-2</v>
      </c>
      <c r="R10" s="71">
        <f t="shared" si="6"/>
        <v>43948</v>
      </c>
      <c r="S10" s="66" t="s">
        <v>85</v>
      </c>
      <c r="T10" s="64">
        <v>0.29166666666666669</v>
      </c>
      <c r="U10" s="64">
        <v>0.33333333333333331</v>
      </c>
      <c r="V10" s="65">
        <f t="shared" si="7"/>
        <v>4.166666666666663E-2</v>
      </c>
      <c r="W10" s="72">
        <f t="shared" si="8"/>
        <v>0.12499999999999989</v>
      </c>
    </row>
    <row r="11" spans="1:23" ht="45" x14ac:dyDescent="0.25">
      <c r="A11" s="73">
        <v>5</v>
      </c>
      <c r="B11" s="73" t="str">
        <f>Cronograma!B14</f>
        <v xml:space="preserve">Noções de Direito Constitucional </v>
      </c>
      <c r="C11" s="107" t="s">
        <v>132</v>
      </c>
      <c r="D11" s="63">
        <v>43934</v>
      </c>
      <c r="E11" s="64">
        <v>0.29166666666666669</v>
      </c>
      <c r="F11" s="64">
        <v>0.33333333333333331</v>
      </c>
      <c r="G11" s="65">
        <f t="shared" si="1"/>
        <v>4.166666666666663E-2</v>
      </c>
      <c r="H11" s="66">
        <f t="shared" si="2"/>
        <v>43935</v>
      </c>
      <c r="I11" s="66" t="s">
        <v>84</v>
      </c>
      <c r="J11" s="67">
        <v>0.29166666666666669</v>
      </c>
      <c r="K11" s="67">
        <v>0.33333333333333331</v>
      </c>
      <c r="L11" s="65">
        <f t="shared" si="3"/>
        <v>0</v>
      </c>
      <c r="M11" s="68">
        <f t="shared" si="4"/>
        <v>43941</v>
      </c>
      <c r="N11" s="69" t="s">
        <v>85</v>
      </c>
      <c r="O11" s="70">
        <v>0.29166666666666669</v>
      </c>
      <c r="P11" s="70">
        <v>0.33333333333333331</v>
      </c>
      <c r="Q11" s="65">
        <f t="shared" si="5"/>
        <v>4.166666666666663E-2</v>
      </c>
      <c r="R11" s="71">
        <f t="shared" si="6"/>
        <v>43949</v>
      </c>
      <c r="S11" s="66" t="s">
        <v>85</v>
      </c>
      <c r="T11" s="64">
        <v>0.29166666666666669</v>
      </c>
      <c r="U11" s="64">
        <v>0.33333333333333331</v>
      </c>
      <c r="V11" s="65">
        <f t="shared" si="7"/>
        <v>4.166666666666663E-2</v>
      </c>
      <c r="W11" s="72">
        <f t="shared" si="8"/>
        <v>0.12499999999999989</v>
      </c>
    </row>
    <row r="12" spans="1:23" ht="60" x14ac:dyDescent="0.25">
      <c r="A12" s="73">
        <v>6</v>
      </c>
      <c r="B12" s="73" t="str">
        <f>Cronograma!B15</f>
        <v xml:space="preserve">Noções de Direito Processual Penal </v>
      </c>
      <c r="C12" s="107" t="s">
        <v>133</v>
      </c>
      <c r="D12" s="63">
        <v>43935</v>
      </c>
      <c r="E12" s="64">
        <v>0.29166666666666669</v>
      </c>
      <c r="F12" s="64">
        <v>0.33333333333333331</v>
      </c>
      <c r="G12" s="65">
        <f t="shared" si="1"/>
        <v>4.166666666666663E-2</v>
      </c>
      <c r="H12" s="66">
        <f t="shared" si="2"/>
        <v>43936</v>
      </c>
      <c r="I12" s="66" t="s">
        <v>84</v>
      </c>
      <c r="J12" s="67">
        <v>0.29166666666666669</v>
      </c>
      <c r="K12" s="67">
        <v>0.33333333333333331</v>
      </c>
      <c r="L12" s="65">
        <f t="shared" si="3"/>
        <v>0</v>
      </c>
      <c r="M12" s="68">
        <f t="shared" si="4"/>
        <v>43942</v>
      </c>
      <c r="N12" s="69" t="s">
        <v>85</v>
      </c>
      <c r="O12" s="70">
        <v>0.29166666666666669</v>
      </c>
      <c r="P12" s="70">
        <v>0.33333333333333331</v>
      </c>
      <c r="Q12" s="65">
        <f t="shared" si="5"/>
        <v>4.166666666666663E-2</v>
      </c>
      <c r="R12" s="71">
        <f t="shared" si="6"/>
        <v>43950</v>
      </c>
      <c r="S12" s="66" t="s">
        <v>85</v>
      </c>
      <c r="T12" s="64">
        <v>0.29166666666666669</v>
      </c>
      <c r="U12" s="64">
        <v>0.33333333333333331</v>
      </c>
      <c r="V12" s="65">
        <f t="shared" si="7"/>
        <v>4.166666666666663E-2</v>
      </c>
      <c r="W12" s="72">
        <f t="shared" si="8"/>
        <v>0.12499999999999989</v>
      </c>
    </row>
    <row r="13" spans="1:23" x14ac:dyDescent="0.25">
      <c r="A13" s="73">
        <v>7</v>
      </c>
      <c r="B13" s="73" t="str">
        <f>Cronograma!B16</f>
        <v xml:space="preserve">Noções de Legislação Penal Especial </v>
      </c>
      <c r="C13" s="108"/>
      <c r="D13" s="63">
        <v>43936</v>
      </c>
      <c r="E13" s="64">
        <v>0.29166666666666669</v>
      </c>
      <c r="F13" s="64">
        <v>0.33333333333333331</v>
      </c>
      <c r="G13" s="65">
        <f t="shared" si="1"/>
        <v>4.166666666666663E-2</v>
      </c>
      <c r="H13" s="66">
        <f t="shared" si="2"/>
        <v>43937</v>
      </c>
      <c r="I13" s="66" t="s">
        <v>84</v>
      </c>
      <c r="J13" s="67">
        <v>0.29166666666666669</v>
      </c>
      <c r="K13" s="67">
        <v>0.33333333333333331</v>
      </c>
      <c r="L13" s="65">
        <f t="shared" si="3"/>
        <v>0</v>
      </c>
      <c r="M13" s="68">
        <f t="shared" si="4"/>
        <v>43943</v>
      </c>
      <c r="N13" s="69" t="s">
        <v>85</v>
      </c>
      <c r="O13" s="70">
        <v>0.29166666666666669</v>
      </c>
      <c r="P13" s="70">
        <v>0.33333333333333331</v>
      </c>
      <c r="Q13" s="65">
        <f t="shared" si="5"/>
        <v>4.166666666666663E-2</v>
      </c>
      <c r="R13" s="71">
        <f t="shared" si="6"/>
        <v>43951</v>
      </c>
      <c r="S13" s="66" t="s">
        <v>85</v>
      </c>
      <c r="T13" s="64">
        <v>0.29166666666666669</v>
      </c>
      <c r="U13" s="64">
        <v>0.33333333333333331</v>
      </c>
      <c r="V13" s="65">
        <f t="shared" si="7"/>
        <v>4.166666666666663E-2</v>
      </c>
      <c r="W13" s="72">
        <f t="shared" si="8"/>
        <v>0.12499999999999989</v>
      </c>
    </row>
    <row r="14" spans="1:23" x14ac:dyDescent="0.25">
      <c r="A14" s="79"/>
      <c r="B14" s="79"/>
      <c r="C14" s="108"/>
      <c r="D14" s="63">
        <v>43937</v>
      </c>
      <c r="E14" s="64">
        <v>0.29166666666666669</v>
      </c>
      <c r="F14" s="64">
        <v>0.33333333333333331</v>
      </c>
      <c r="G14" s="65">
        <f t="shared" si="1"/>
        <v>4.166666666666663E-2</v>
      </c>
      <c r="H14" s="66">
        <f t="shared" si="2"/>
        <v>43938</v>
      </c>
      <c r="I14" s="66" t="s">
        <v>84</v>
      </c>
      <c r="J14" s="67">
        <v>0.29166666666666669</v>
      </c>
      <c r="K14" s="67">
        <v>0.33333333333333331</v>
      </c>
      <c r="L14" s="65">
        <f t="shared" si="3"/>
        <v>0</v>
      </c>
      <c r="M14" s="68">
        <f t="shared" si="4"/>
        <v>43944</v>
      </c>
      <c r="N14" s="69" t="s">
        <v>85</v>
      </c>
      <c r="O14" s="70">
        <v>0.29166666666666669</v>
      </c>
      <c r="P14" s="70">
        <v>0.33333333333333331</v>
      </c>
      <c r="Q14" s="65">
        <f t="shared" si="5"/>
        <v>4.166666666666663E-2</v>
      </c>
      <c r="R14" s="71">
        <f t="shared" si="6"/>
        <v>43952</v>
      </c>
      <c r="S14" s="66" t="s">
        <v>85</v>
      </c>
      <c r="T14" s="64">
        <v>0.29166666666666669</v>
      </c>
      <c r="U14" s="64">
        <v>0.33333333333333331</v>
      </c>
      <c r="V14" s="65">
        <f t="shared" si="7"/>
        <v>4.166666666666663E-2</v>
      </c>
      <c r="W14" s="72">
        <f t="shared" si="8"/>
        <v>0.12499999999999989</v>
      </c>
    </row>
    <row r="15" spans="1:23" ht="15.75" thickBot="1" x14ac:dyDescent="0.3">
      <c r="A15" s="79"/>
      <c r="B15" s="79"/>
      <c r="C15" s="109"/>
      <c r="D15" s="63">
        <v>43938</v>
      </c>
      <c r="E15" s="64">
        <v>0.29166666666666669</v>
      </c>
      <c r="F15" s="64">
        <v>0.33333333333333331</v>
      </c>
      <c r="G15" s="65">
        <f t="shared" si="1"/>
        <v>4.166666666666663E-2</v>
      </c>
      <c r="H15" s="66">
        <f t="shared" si="2"/>
        <v>43939</v>
      </c>
      <c r="I15" s="66" t="s">
        <v>84</v>
      </c>
      <c r="J15" s="67">
        <v>0.29166666666666669</v>
      </c>
      <c r="K15" s="67">
        <v>0.33333333333333331</v>
      </c>
      <c r="L15" s="65">
        <f t="shared" si="3"/>
        <v>0</v>
      </c>
      <c r="M15" s="68">
        <f t="shared" si="4"/>
        <v>43945</v>
      </c>
      <c r="N15" s="69" t="s">
        <v>85</v>
      </c>
      <c r="O15" s="70">
        <v>0.29166666666666669</v>
      </c>
      <c r="P15" s="70">
        <v>0.33333333333333331</v>
      </c>
      <c r="Q15" s="65">
        <f t="shared" si="5"/>
        <v>4.166666666666663E-2</v>
      </c>
      <c r="R15" s="71">
        <f t="shared" si="6"/>
        <v>43953</v>
      </c>
      <c r="S15" s="66" t="s">
        <v>85</v>
      </c>
      <c r="T15" s="64">
        <v>0.29166666666666669</v>
      </c>
      <c r="U15" s="64">
        <v>0.33333333333333331</v>
      </c>
      <c r="V15" s="65">
        <f t="shared" si="7"/>
        <v>4.166666666666663E-2</v>
      </c>
      <c r="W15" s="72">
        <f t="shared" si="8"/>
        <v>0.12499999999999989</v>
      </c>
    </row>
    <row r="16" spans="1:23" ht="15.75" thickBot="1" x14ac:dyDescent="0.3">
      <c r="C16" s="103" t="s">
        <v>86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5"/>
    </row>
    <row r="17" spans="3:17" x14ac:dyDescent="0.25"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6"/>
    </row>
    <row r="18" spans="3:17" x14ac:dyDescent="0.25">
      <c r="C18" s="97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9"/>
    </row>
    <row r="19" spans="3:17" x14ac:dyDescent="0.25">
      <c r="C19" s="97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9"/>
    </row>
    <row r="20" spans="3:17" x14ac:dyDescent="0.25">
      <c r="C20" s="97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9"/>
    </row>
    <row r="21" spans="3:17" ht="15.75" thickBot="1" x14ac:dyDescent="0.3">
      <c r="C21" s="100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</row>
  </sheetData>
  <sheetProtection algorithmName="SHA-512" hashValue="12f/Cp1yGdhMrVOmEc80QDeU35gdpVzEHonnwTisVTWKTRefSfhkjv8CXhGGtCK2ItRav1PborJwiBRjyUiQ1w==" saltValue="WOJSTOxPdkOSEPBYoKoU4A==" spinCount="100000" sheet="1" selectLockedCells="1"/>
  <mergeCells count="2">
    <mergeCell ref="C16:Q16"/>
    <mergeCell ref="C17:Q21"/>
  </mergeCells>
  <dataValidations disablePrompts="1" count="1">
    <dataValidation type="list" allowBlank="1" showInputMessage="1" showErrorMessage="1" sqref="S7:S15 I7:I15 N7:N15" xr:uid="{00000000-0002-0000-0600-000000000000}">
      <formula1>"Sim, Não"</formula1>
    </dataValidation>
  </dataValidations>
  <hyperlinks>
    <hyperlink ref="A13:B13" location="'D7'!B13" display="'D7'!B13" xr:uid="{B614A778-0F24-4255-986F-DA4034E183BF}"/>
    <hyperlink ref="A12:B12" location="'D6'!B12" display="'D6'!B12" xr:uid="{6059A004-90AB-4D06-B687-78A038A0D200}"/>
    <hyperlink ref="A11:B11" location="'D5'!B11" display="'D5'!B11" xr:uid="{9E47E3F0-4DF5-4E0A-A74C-52A917344F3B}"/>
    <hyperlink ref="A10:B10" location="'D4'!B10" display="'D4'!B10" xr:uid="{621AD30E-B367-49B9-9352-EB797DEF0707}"/>
    <hyperlink ref="A9:B9" location="'D3'!B9" display="'D3'!B9" xr:uid="{CCEA754C-3B9A-41A3-9E6B-7B48850465AA}"/>
    <hyperlink ref="A7:B7" location="Informática!A1" display="Informática!A1" xr:uid="{20C0ED0B-CC70-48B2-9579-B6BB1D48EE13}"/>
    <hyperlink ref="A8:B8" location="'D2'!B8" display="'D2'!B8" xr:uid="{D137724B-5F1A-47AF-9855-8E99BFC24699}"/>
    <hyperlink ref="B8" location="'Língua Portuguesa'!A1" display="'Língua Portuguesa'!A1" xr:uid="{0269ECF8-3311-4A35-86B8-B80DDAAD7188}"/>
    <hyperlink ref="B9" location="'Raciocínio Lógico'!A1" display="'Raciocínio Lógico'!A1" xr:uid="{6D2ACCB0-73A0-4612-AB50-F40C104B2431}"/>
    <hyperlink ref="B10" location="'Noções de Dir. Administrativo'!A1" display="'Noções de Dir. Administrativo'!A1" xr:uid="{4DD27B23-6C44-4019-8A78-61F20D8F3593}"/>
    <hyperlink ref="B11" location="'Noções de Dir. Constitucional'!A1" display="'Noções de Dir. Constitucional'!A1" xr:uid="{A8F7B982-AA0B-4AF5-A010-582004A65C43}"/>
    <hyperlink ref="B12" location="'Noções de Dir. Processual Penal'!A1" display="'Noções de Dir. Processual Penal'!A1" xr:uid="{87DB615B-D8FF-4D4B-9933-EB45960558C9}"/>
    <hyperlink ref="B13" location="'Noções de Legis. Penal Especial'!A1" display="'Noções de Legis. Penal Especial'!A1" xr:uid="{A2258A57-824A-4F4C-A9A5-DD329A11FE6D}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21"/>
  <sheetViews>
    <sheetView showGridLines="0" workbookViewId="0">
      <selection activeCell="B11" sqref="B11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42578125" customWidth="1"/>
    <col min="25" max="16384" width="9.140625" hidden="1"/>
  </cols>
  <sheetData>
    <row r="1" spans="1:23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5" spans="1:23" x14ac:dyDescent="0.25">
      <c r="A5" s="1"/>
      <c r="B5" s="1"/>
      <c r="C5" s="11"/>
      <c r="D5" s="12"/>
      <c r="E5" s="13" t="s">
        <v>70</v>
      </c>
      <c r="F5" s="13"/>
      <c r="G5" s="14" t="s">
        <v>71</v>
      </c>
      <c r="H5" s="13"/>
      <c r="I5" s="13"/>
      <c r="J5" s="13" t="s">
        <v>72</v>
      </c>
      <c r="K5" s="13"/>
      <c r="L5" s="14" t="s">
        <v>73</v>
      </c>
      <c r="M5" s="12"/>
      <c r="N5" s="13"/>
      <c r="O5" s="13" t="s">
        <v>74</v>
      </c>
      <c r="P5" s="13"/>
      <c r="Q5" s="14"/>
      <c r="R5" s="12"/>
      <c r="S5" s="13"/>
      <c r="T5" s="13" t="s">
        <v>75</v>
      </c>
      <c r="U5" s="13"/>
      <c r="V5" s="14"/>
      <c r="W5" s="15" t="s">
        <v>76</v>
      </c>
    </row>
    <row r="6" spans="1:23" ht="30" x14ac:dyDescent="0.25">
      <c r="A6" s="26" t="s">
        <v>0</v>
      </c>
      <c r="B6" s="27" t="s">
        <v>77</v>
      </c>
      <c r="C6" s="16" t="s">
        <v>78</v>
      </c>
      <c r="D6" s="17" t="s">
        <v>79</v>
      </c>
      <c r="E6" s="18" t="s">
        <v>80</v>
      </c>
      <c r="F6" s="18" t="s">
        <v>81</v>
      </c>
      <c r="G6" s="19">
        <f>SUM(G7:G15)</f>
        <v>0.37499999999999967</v>
      </c>
      <c r="H6" s="20" t="s">
        <v>82</v>
      </c>
      <c r="I6" s="21" t="s">
        <v>83</v>
      </c>
      <c r="J6" s="18" t="s">
        <v>80</v>
      </c>
      <c r="K6" s="18" t="s">
        <v>81</v>
      </c>
      <c r="L6" s="19">
        <f>SUM(L7:L15)</f>
        <v>0</v>
      </c>
      <c r="M6" s="22" t="s">
        <v>82</v>
      </c>
      <c r="N6" s="20" t="s">
        <v>83</v>
      </c>
      <c r="O6" s="18" t="s">
        <v>80</v>
      </c>
      <c r="P6" s="18" t="s">
        <v>81</v>
      </c>
      <c r="Q6" s="19">
        <f>SUM(Q7:Q15)</f>
        <v>0.37499999999999967</v>
      </c>
      <c r="R6" s="20" t="s">
        <v>82</v>
      </c>
      <c r="S6" s="20" t="s">
        <v>83</v>
      </c>
      <c r="T6" s="18" t="s">
        <v>80</v>
      </c>
      <c r="U6" s="18" t="s">
        <v>81</v>
      </c>
      <c r="V6" s="19">
        <f>SUM(V7:V15)</f>
        <v>0.37499999999999967</v>
      </c>
      <c r="W6" s="23">
        <f>SUM(W7:W15)</f>
        <v>1.1249999999999991</v>
      </c>
    </row>
    <row r="7" spans="1:23" ht="45" x14ac:dyDescent="0.25">
      <c r="A7" s="80">
        <v>1</v>
      </c>
      <c r="B7" s="80" t="str">
        <f>Cronograma!B10</f>
        <v>Informática</v>
      </c>
      <c r="C7" s="106" t="s">
        <v>122</v>
      </c>
      <c r="D7" s="63">
        <v>43930</v>
      </c>
      <c r="E7" s="64">
        <v>0.29166666666666669</v>
      </c>
      <c r="F7" s="64">
        <v>0.33333333333333331</v>
      </c>
      <c r="G7" s="65">
        <f>F7-E7</f>
        <v>4.166666666666663E-2</v>
      </c>
      <c r="H7" s="66">
        <f t="shared" ref="H7" si="0">IF(D7="","",D7+DAY(1))</f>
        <v>43931</v>
      </c>
      <c r="I7" s="66" t="s">
        <v>84</v>
      </c>
      <c r="J7" s="67">
        <v>0.29166666666666669</v>
      </c>
      <c r="K7" s="67">
        <v>0.33333333333333331</v>
      </c>
      <c r="L7" s="65">
        <f>IF(I7="sim",K7-J7,0)</f>
        <v>0</v>
      </c>
      <c r="M7" s="68">
        <f>IF(D7="","",D7+DAY(7))</f>
        <v>43937</v>
      </c>
      <c r="N7" s="69" t="s">
        <v>85</v>
      </c>
      <c r="O7" s="70">
        <v>0.29166666666666669</v>
      </c>
      <c r="P7" s="70">
        <v>0.33333333333333331</v>
      </c>
      <c r="Q7" s="65">
        <f>IF(N7="sim",P7-O7,0)</f>
        <v>4.166666666666663E-2</v>
      </c>
      <c r="R7" s="71">
        <f>IF(D7="","",D7+DAY(15))</f>
        <v>43945</v>
      </c>
      <c r="S7" s="66" t="s">
        <v>85</v>
      </c>
      <c r="T7" s="64">
        <v>0.29166666666666669</v>
      </c>
      <c r="U7" s="64">
        <v>0.33333333333333331</v>
      </c>
      <c r="V7" s="65">
        <f>IF(S7="sim",U7-T7,0)</f>
        <v>4.166666666666663E-2</v>
      </c>
      <c r="W7" s="72">
        <f>G7+L7+Q7+V7</f>
        <v>0.12499999999999989</v>
      </c>
    </row>
    <row r="8" spans="1:23" ht="30" x14ac:dyDescent="0.25">
      <c r="A8" s="73">
        <v>2</v>
      </c>
      <c r="B8" s="73" t="str">
        <f>Cronograma!B11</f>
        <v>Língua Portuguesa</v>
      </c>
      <c r="C8" s="107" t="s">
        <v>123</v>
      </c>
      <c r="D8" s="63">
        <v>43931</v>
      </c>
      <c r="E8" s="64">
        <v>0.29166666666666669</v>
      </c>
      <c r="F8" s="64">
        <v>0.33333333333333331</v>
      </c>
      <c r="G8" s="65">
        <f t="shared" ref="G8:G15" si="1">F8-E8</f>
        <v>4.166666666666663E-2</v>
      </c>
      <c r="H8" s="66">
        <f t="shared" ref="H8:H15" si="2">IF(D8="","",D8+DAY(1))</f>
        <v>43932</v>
      </c>
      <c r="I8" s="66" t="s">
        <v>84</v>
      </c>
      <c r="J8" s="67">
        <v>0.29166666666666669</v>
      </c>
      <c r="K8" s="67">
        <v>0.33333333333333331</v>
      </c>
      <c r="L8" s="65">
        <f t="shared" ref="L8:L15" si="3">IF(I8="sim",K8-J8,0)</f>
        <v>0</v>
      </c>
      <c r="M8" s="68">
        <f t="shared" ref="M8:M15" si="4">IF(D8="","",D8+DAY(7))</f>
        <v>43938</v>
      </c>
      <c r="N8" s="69" t="s">
        <v>85</v>
      </c>
      <c r="O8" s="70">
        <v>0.29166666666666669</v>
      </c>
      <c r="P8" s="70">
        <v>0.33333333333333331</v>
      </c>
      <c r="Q8" s="65">
        <f t="shared" ref="Q8:Q15" si="5">IF(N8="sim",P8-O8,0)</f>
        <v>4.166666666666663E-2</v>
      </c>
      <c r="R8" s="71">
        <f t="shared" ref="R8:R15" si="6">IF(D8="","",D8+DAY(15))</f>
        <v>43946</v>
      </c>
      <c r="S8" s="66" t="s">
        <v>85</v>
      </c>
      <c r="T8" s="64">
        <v>0.29166666666666669</v>
      </c>
      <c r="U8" s="64">
        <v>0.33333333333333331</v>
      </c>
      <c r="V8" s="65">
        <f t="shared" ref="V8:V15" si="7">IF(S8="sim",U8-T8,0)</f>
        <v>4.166666666666663E-2</v>
      </c>
      <c r="W8" s="72">
        <f t="shared" ref="W8:W15" si="8">G8+L8+Q8+V8</f>
        <v>0.12499999999999989</v>
      </c>
    </row>
    <row r="9" spans="1:23" ht="135" x14ac:dyDescent="0.25">
      <c r="A9" s="73">
        <v>3</v>
      </c>
      <c r="B9" s="73" t="str">
        <f>Cronograma!B12</f>
        <v>Raciocínio Lógico</v>
      </c>
      <c r="C9" s="107" t="s">
        <v>124</v>
      </c>
      <c r="D9" s="63">
        <v>43932</v>
      </c>
      <c r="E9" s="64">
        <v>0.29166666666666669</v>
      </c>
      <c r="F9" s="64">
        <v>0.33333333333333331</v>
      </c>
      <c r="G9" s="65">
        <f t="shared" si="1"/>
        <v>4.166666666666663E-2</v>
      </c>
      <c r="H9" s="66">
        <f t="shared" si="2"/>
        <v>43933</v>
      </c>
      <c r="I9" s="66" t="s">
        <v>84</v>
      </c>
      <c r="J9" s="67">
        <v>0.29166666666666669</v>
      </c>
      <c r="K9" s="67">
        <v>0.33333333333333331</v>
      </c>
      <c r="L9" s="65">
        <f t="shared" si="3"/>
        <v>0</v>
      </c>
      <c r="M9" s="68">
        <f t="shared" si="4"/>
        <v>43939</v>
      </c>
      <c r="N9" s="69" t="s">
        <v>85</v>
      </c>
      <c r="O9" s="70">
        <v>0.29166666666666669</v>
      </c>
      <c r="P9" s="70">
        <v>0.33333333333333331</v>
      </c>
      <c r="Q9" s="65">
        <f t="shared" si="5"/>
        <v>4.166666666666663E-2</v>
      </c>
      <c r="R9" s="71">
        <f t="shared" si="6"/>
        <v>43947</v>
      </c>
      <c r="S9" s="66" t="s">
        <v>85</v>
      </c>
      <c r="T9" s="64">
        <v>0.29166666666666669</v>
      </c>
      <c r="U9" s="64">
        <v>0.33333333333333331</v>
      </c>
      <c r="V9" s="65">
        <f t="shared" si="7"/>
        <v>4.166666666666663E-2</v>
      </c>
      <c r="W9" s="72">
        <f t="shared" si="8"/>
        <v>0.12499999999999989</v>
      </c>
    </row>
    <row r="10" spans="1:23" ht="60" x14ac:dyDescent="0.25">
      <c r="A10" s="62">
        <v>4</v>
      </c>
      <c r="B10" s="62" t="str">
        <f>Cronograma!B13</f>
        <v>Noções de Direito Administrativo</v>
      </c>
      <c r="C10" s="107" t="s">
        <v>125</v>
      </c>
      <c r="D10" s="63">
        <v>43933</v>
      </c>
      <c r="E10" s="64">
        <v>0.29166666666666669</v>
      </c>
      <c r="F10" s="64">
        <v>0.33333333333333331</v>
      </c>
      <c r="G10" s="65">
        <f t="shared" si="1"/>
        <v>4.166666666666663E-2</v>
      </c>
      <c r="H10" s="66">
        <f t="shared" si="2"/>
        <v>43934</v>
      </c>
      <c r="I10" s="66" t="s">
        <v>84</v>
      </c>
      <c r="J10" s="67">
        <v>0.29166666666666669</v>
      </c>
      <c r="K10" s="67">
        <v>0.33333333333333331</v>
      </c>
      <c r="L10" s="65">
        <f t="shared" si="3"/>
        <v>0</v>
      </c>
      <c r="M10" s="68">
        <f t="shared" si="4"/>
        <v>43940</v>
      </c>
      <c r="N10" s="69" t="s">
        <v>85</v>
      </c>
      <c r="O10" s="70">
        <v>0.29166666666666669</v>
      </c>
      <c r="P10" s="70">
        <v>0.33333333333333331</v>
      </c>
      <c r="Q10" s="65">
        <f t="shared" si="5"/>
        <v>4.166666666666663E-2</v>
      </c>
      <c r="R10" s="71">
        <f t="shared" si="6"/>
        <v>43948</v>
      </c>
      <c r="S10" s="66" t="s">
        <v>85</v>
      </c>
      <c r="T10" s="64">
        <v>0.29166666666666669</v>
      </c>
      <c r="U10" s="64">
        <v>0.33333333333333331</v>
      </c>
      <c r="V10" s="65">
        <f t="shared" si="7"/>
        <v>4.166666666666663E-2</v>
      </c>
      <c r="W10" s="72">
        <f t="shared" si="8"/>
        <v>0.12499999999999989</v>
      </c>
    </row>
    <row r="11" spans="1:23" ht="60" x14ac:dyDescent="0.25">
      <c r="A11" s="73">
        <v>5</v>
      </c>
      <c r="B11" s="73" t="str">
        <f>Cronograma!B14</f>
        <v xml:space="preserve">Noções de Direito Constitucional </v>
      </c>
      <c r="C11" s="107" t="s">
        <v>126</v>
      </c>
      <c r="D11" s="63">
        <v>43934</v>
      </c>
      <c r="E11" s="64">
        <v>0.29166666666666669</v>
      </c>
      <c r="F11" s="64">
        <v>0.33333333333333331</v>
      </c>
      <c r="G11" s="65">
        <f t="shared" si="1"/>
        <v>4.166666666666663E-2</v>
      </c>
      <c r="H11" s="66">
        <f t="shared" si="2"/>
        <v>43935</v>
      </c>
      <c r="I11" s="66" t="s">
        <v>84</v>
      </c>
      <c r="J11" s="67">
        <v>0.29166666666666669</v>
      </c>
      <c r="K11" s="67">
        <v>0.33333333333333331</v>
      </c>
      <c r="L11" s="65">
        <f t="shared" si="3"/>
        <v>0</v>
      </c>
      <c r="M11" s="68">
        <f t="shared" si="4"/>
        <v>43941</v>
      </c>
      <c r="N11" s="69" t="s">
        <v>85</v>
      </c>
      <c r="O11" s="70">
        <v>0.29166666666666669</v>
      </c>
      <c r="P11" s="70">
        <v>0.33333333333333331</v>
      </c>
      <c r="Q11" s="65">
        <f t="shared" si="5"/>
        <v>4.166666666666663E-2</v>
      </c>
      <c r="R11" s="71">
        <f t="shared" si="6"/>
        <v>43949</v>
      </c>
      <c r="S11" s="66" t="s">
        <v>85</v>
      </c>
      <c r="T11" s="64">
        <v>0.29166666666666669</v>
      </c>
      <c r="U11" s="64">
        <v>0.33333333333333331</v>
      </c>
      <c r="V11" s="65">
        <f t="shared" si="7"/>
        <v>4.166666666666663E-2</v>
      </c>
      <c r="W11" s="72">
        <f t="shared" si="8"/>
        <v>0.12499999999999989</v>
      </c>
    </row>
    <row r="12" spans="1:23" ht="60" x14ac:dyDescent="0.25">
      <c r="A12" s="73">
        <v>6</v>
      </c>
      <c r="B12" s="73" t="str">
        <f>Cronograma!B15</f>
        <v xml:space="preserve">Noções de Direito Processual Penal </v>
      </c>
      <c r="C12" s="107" t="s">
        <v>127</v>
      </c>
      <c r="D12" s="63">
        <v>43935</v>
      </c>
      <c r="E12" s="64">
        <v>0.29166666666666669</v>
      </c>
      <c r="F12" s="64">
        <v>0.33333333333333331</v>
      </c>
      <c r="G12" s="65">
        <f t="shared" si="1"/>
        <v>4.166666666666663E-2</v>
      </c>
      <c r="H12" s="66">
        <f t="shared" si="2"/>
        <v>43936</v>
      </c>
      <c r="I12" s="66" t="s">
        <v>84</v>
      </c>
      <c r="J12" s="67">
        <v>0.29166666666666669</v>
      </c>
      <c r="K12" s="67">
        <v>0.33333333333333331</v>
      </c>
      <c r="L12" s="65">
        <f t="shared" si="3"/>
        <v>0</v>
      </c>
      <c r="M12" s="68">
        <f t="shared" si="4"/>
        <v>43942</v>
      </c>
      <c r="N12" s="69" t="s">
        <v>85</v>
      </c>
      <c r="O12" s="70">
        <v>0.29166666666666669</v>
      </c>
      <c r="P12" s="70">
        <v>0.33333333333333331</v>
      </c>
      <c r="Q12" s="65">
        <f t="shared" si="5"/>
        <v>4.166666666666663E-2</v>
      </c>
      <c r="R12" s="71">
        <f t="shared" si="6"/>
        <v>43950</v>
      </c>
      <c r="S12" s="66" t="s">
        <v>85</v>
      </c>
      <c r="T12" s="64">
        <v>0.29166666666666669</v>
      </c>
      <c r="U12" s="64">
        <v>0.33333333333333331</v>
      </c>
      <c r="V12" s="65">
        <f t="shared" si="7"/>
        <v>4.166666666666663E-2</v>
      </c>
      <c r="W12" s="72">
        <f t="shared" si="8"/>
        <v>0.12499999999999989</v>
      </c>
    </row>
    <row r="13" spans="1:23" x14ac:dyDescent="0.25">
      <c r="A13" s="73">
        <v>7</v>
      </c>
      <c r="B13" s="73" t="str">
        <f>Cronograma!B16</f>
        <v xml:space="preserve">Noções de Legislação Penal Especial </v>
      </c>
      <c r="C13" s="108"/>
      <c r="D13" s="63">
        <v>43936</v>
      </c>
      <c r="E13" s="64">
        <v>0.29166666666666669</v>
      </c>
      <c r="F13" s="64">
        <v>0.33333333333333331</v>
      </c>
      <c r="G13" s="65">
        <f t="shared" si="1"/>
        <v>4.166666666666663E-2</v>
      </c>
      <c r="H13" s="66">
        <f t="shared" si="2"/>
        <v>43937</v>
      </c>
      <c r="I13" s="66" t="s">
        <v>84</v>
      </c>
      <c r="J13" s="67">
        <v>0.29166666666666669</v>
      </c>
      <c r="K13" s="67">
        <v>0.33333333333333331</v>
      </c>
      <c r="L13" s="65">
        <f t="shared" si="3"/>
        <v>0</v>
      </c>
      <c r="M13" s="68">
        <f t="shared" si="4"/>
        <v>43943</v>
      </c>
      <c r="N13" s="69" t="s">
        <v>85</v>
      </c>
      <c r="O13" s="70">
        <v>0.29166666666666669</v>
      </c>
      <c r="P13" s="70">
        <v>0.33333333333333331</v>
      </c>
      <c r="Q13" s="65">
        <f t="shared" si="5"/>
        <v>4.166666666666663E-2</v>
      </c>
      <c r="R13" s="71">
        <f t="shared" si="6"/>
        <v>43951</v>
      </c>
      <c r="S13" s="66" t="s">
        <v>85</v>
      </c>
      <c r="T13" s="64">
        <v>0.29166666666666669</v>
      </c>
      <c r="U13" s="64">
        <v>0.33333333333333331</v>
      </c>
      <c r="V13" s="65">
        <f t="shared" si="7"/>
        <v>4.166666666666663E-2</v>
      </c>
      <c r="W13" s="72">
        <f t="shared" si="8"/>
        <v>0.12499999999999989</v>
      </c>
    </row>
    <row r="14" spans="1:23" x14ac:dyDescent="0.25">
      <c r="A14" s="79"/>
      <c r="B14" s="79"/>
      <c r="C14" s="108"/>
      <c r="D14" s="63">
        <v>43937</v>
      </c>
      <c r="E14" s="64">
        <v>0.29166666666666669</v>
      </c>
      <c r="F14" s="64">
        <v>0.33333333333333331</v>
      </c>
      <c r="G14" s="65">
        <f t="shared" si="1"/>
        <v>4.166666666666663E-2</v>
      </c>
      <c r="H14" s="66">
        <f t="shared" si="2"/>
        <v>43938</v>
      </c>
      <c r="I14" s="66" t="s">
        <v>84</v>
      </c>
      <c r="J14" s="67">
        <v>0.29166666666666669</v>
      </c>
      <c r="K14" s="67">
        <v>0.33333333333333331</v>
      </c>
      <c r="L14" s="65">
        <f t="shared" si="3"/>
        <v>0</v>
      </c>
      <c r="M14" s="68">
        <f t="shared" si="4"/>
        <v>43944</v>
      </c>
      <c r="N14" s="69" t="s">
        <v>85</v>
      </c>
      <c r="O14" s="70">
        <v>0.29166666666666669</v>
      </c>
      <c r="P14" s="70">
        <v>0.33333333333333331</v>
      </c>
      <c r="Q14" s="65">
        <f t="shared" si="5"/>
        <v>4.166666666666663E-2</v>
      </c>
      <c r="R14" s="71">
        <f t="shared" si="6"/>
        <v>43952</v>
      </c>
      <c r="S14" s="66" t="s">
        <v>85</v>
      </c>
      <c r="T14" s="64">
        <v>0.29166666666666669</v>
      </c>
      <c r="U14" s="64">
        <v>0.33333333333333331</v>
      </c>
      <c r="V14" s="65">
        <f t="shared" si="7"/>
        <v>4.166666666666663E-2</v>
      </c>
      <c r="W14" s="72">
        <f t="shared" si="8"/>
        <v>0.12499999999999989</v>
      </c>
    </row>
    <row r="15" spans="1:23" ht="15.75" thickBot="1" x14ac:dyDescent="0.3">
      <c r="A15" s="79"/>
      <c r="B15" s="79"/>
      <c r="C15" s="109"/>
      <c r="D15" s="63">
        <v>43938</v>
      </c>
      <c r="E15" s="64">
        <v>0.29166666666666669</v>
      </c>
      <c r="F15" s="64">
        <v>0.33333333333333331</v>
      </c>
      <c r="G15" s="65">
        <f t="shared" si="1"/>
        <v>4.166666666666663E-2</v>
      </c>
      <c r="H15" s="66">
        <f t="shared" si="2"/>
        <v>43939</v>
      </c>
      <c r="I15" s="66" t="s">
        <v>84</v>
      </c>
      <c r="J15" s="67">
        <v>0.29166666666666669</v>
      </c>
      <c r="K15" s="67">
        <v>0.33333333333333331</v>
      </c>
      <c r="L15" s="65">
        <f t="shared" si="3"/>
        <v>0</v>
      </c>
      <c r="M15" s="68">
        <f t="shared" si="4"/>
        <v>43945</v>
      </c>
      <c r="N15" s="69" t="s">
        <v>85</v>
      </c>
      <c r="O15" s="70">
        <v>0.29166666666666669</v>
      </c>
      <c r="P15" s="70">
        <v>0.33333333333333331</v>
      </c>
      <c r="Q15" s="65">
        <f t="shared" si="5"/>
        <v>4.166666666666663E-2</v>
      </c>
      <c r="R15" s="71">
        <f t="shared" si="6"/>
        <v>43953</v>
      </c>
      <c r="S15" s="66" t="s">
        <v>85</v>
      </c>
      <c r="T15" s="64">
        <v>0.29166666666666669</v>
      </c>
      <c r="U15" s="64">
        <v>0.33333333333333331</v>
      </c>
      <c r="V15" s="65">
        <f t="shared" si="7"/>
        <v>4.166666666666663E-2</v>
      </c>
      <c r="W15" s="72">
        <f t="shared" si="8"/>
        <v>0.12499999999999989</v>
      </c>
    </row>
    <row r="16" spans="1:23" ht="15.75" thickBot="1" x14ac:dyDescent="0.3">
      <c r="C16" s="103" t="s">
        <v>86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5"/>
    </row>
    <row r="17" spans="3:17" x14ac:dyDescent="0.25"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6"/>
    </row>
    <row r="18" spans="3:17" x14ac:dyDescent="0.25">
      <c r="C18" s="97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9"/>
    </row>
    <row r="19" spans="3:17" x14ac:dyDescent="0.25">
      <c r="C19" s="97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9"/>
    </row>
    <row r="20" spans="3:17" x14ac:dyDescent="0.25">
      <c r="C20" s="97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9"/>
    </row>
    <row r="21" spans="3:17" ht="15.75" thickBot="1" x14ac:dyDescent="0.3">
      <c r="C21" s="100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</row>
  </sheetData>
  <sheetProtection algorithmName="SHA-512" hashValue="jtklZmir78NesENUZcHVr1rVo8mN1ecX1+0hnLU3eIh6EICBJnGiHtcNeZB4nyrMKaWVsPpSs0nfalxbhCIWmw==" saltValue="jgiTl6q94ogm0PeTKugG+g==" spinCount="100000" sheet="1" selectLockedCells="1"/>
  <mergeCells count="2">
    <mergeCell ref="C16:Q16"/>
    <mergeCell ref="C17:Q21"/>
  </mergeCells>
  <dataValidations disablePrompts="1" count="1">
    <dataValidation type="list" allowBlank="1" showInputMessage="1" showErrorMessage="1" sqref="S7:S15 I7:I15 N7:N15" xr:uid="{00000000-0002-0000-0700-000000000000}">
      <formula1>"Sim, Não"</formula1>
    </dataValidation>
  </dataValidations>
  <hyperlinks>
    <hyperlink ref="A13:B13" location="'D7'!B13" display="'D7'!B13" xr:uid="{D69E7302-32E0-4909-93B3-66FCAEB49DDA}"/>
    <hyperlink ref="A12:B12" location="'D6'!B12" display="'D6'!B12" xr:uid="{76F393B1-F572-45EA-9414-B6D5B1282893}"/>
    <hyperlink ref="A11:B11" location="'D5'!B11" display="'D5'!B11" xr:uid="{2D0A20ED-DF62-4CFE-BD0C-408E3EBDCC0C}"/>
    <hyperlink ref="A10:B10" location="'D4'!B10" display="'D4'!B10" xr:uid="{9E4343F2-D880-47B1-BBAF-C9B9CBDC73E8}"/>
    <hyperlink ref="A9:B9" location="'D3'!B9" display="'D3'!B9" xr:uid="{3A6D1FB8-D658-45A5-B3E4-84AE59AE20D1}"/>
    <hyperlink ref="A7:B7" location="Informática!A1" display="Informática!A1" xr:uid="{09337191-8119-4AB5-A48E-2F9349358B2A}"/>
    <hyperlink ref="A8:B8" location="'D2'!B8" display="'D2'!B8" xr:uid="{F7CCB362-01F5-42BE-9E32-EE59F900BA99}"/>
    <hyperlink ref="B8" location="'Língua Portuguesa'!A1" display="'Língua Portuguesa'!A1" xr:uid="{138DA82A-F6B1-4646-821A-563EB200AA1D}"/>
    <hyperlink ref="B9" location="'Raciocínio Lógico'!A1" display="'Raciocínio Lógico'!A1" xr:uid="{E3831E4F-E077-4F70-8D6E-AEA79570AD05}"/>
    <hyperlink ref="B10" location="'Noções de Dir. Administrativo'!A1" display="'Noções de Dir. Administrativo'!A1" xr:uid="{AB102455-E42C-48F1-8D0F-DC40F249DFDC}"/>
    <hyperlink ref="B11" location="'Noções de Dir. Constitucional'!A1" display="'Noções de Dir. Constitucional'!A1" xr:uid="{A714F5AB-CE5B-4A51-BDC7-AFB4435ED396}"/>
    <hyperlink ref="B12" location="'Noções de Dir. Processual Penal'!A1" display="'Noções de Dir. Processual Penal'!A1" xr:uid="{987B5272-2AC6-4122-BFCB-464E701B7B94}"/>
    <hyperlink ref="B13" location="'Noções de Legis. Penal Especial'!A1" display="'Noções de Legis. Penal Especial'!A1" xr:uid="{D0ECDA27-13E1-40D5-A1EB-8DDDD58CFD3B}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24"/>
  <sheetViews>
    <sheetView showGridLines="0" topLeftCell="A7" workbookViewId="0">
      <selection activeCell="B12" sqref="B12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42578125" customWidth="1"/>
    <col min="25" max="16384" width="9.140625" hidden="1"/>
  </cols>
  <sheetData>
    <row r="1" spans="1:23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5" spans="1:23" x14ac:dyDescent="0.25">
      <c r="A5" s="1"/>
      <c r="B5" s="1"/>
      <c r="C5" s="11"/>
      <c r="D5" s="12"/>
      <c r="E5" s="13" t="s">
        <v>70</v>
      </c>
      <c r="F5" s="13"/>
      <c r="G5" s="14" t="s">
        <v>71</v>
      </c>
      <c r="H5" s="13"/>
      <c r="I5" s="13"/>
      <c r="J5" s="13" t="s">
        <v>72</v>
      </c>
      <c r="K5" s="13"/>
      <c r="L5" s="14" t="s">
        <v>73</v>
      </c>
      <c r="M5" s="12"/>
      <c r="N5" s="13"/>
      <c r="O5" s="13" t="s">
        <v>74</v>
      </c>
      <c r="P5" s="13"/>
      <c r="Q5" s="14"/>
      <c r="R5" s="12"/>
      <c r="S5" s="13"/>
      <c r="T5" s="13" t="s">
        <v>75</v>
      </c>
      <c r="U5" s="13"/>
      <c r="V5" s="14"/>
      <c r="W5" s="15" t="s">
        <v>76</v>
      </c>
    </row>
    <row r="6" spans="1:23" ht="30" x14ac:dyDescent="0.25">
      <c r="A6" s="26" t="s">
        <v>0</v>
      </c>
      <c r="B6" s="27" t="s">
        <v>77</v>
      </c>
      <c r="C6" s="16" t="s">
        <v>78</v>
      </c>
      <c r="D6" s="17" t="s">
        <v>79</v>
      </c>
      <c r="E6" s="18" t="s">
        <v>80</v>
      </c>
      <c r="F6" s="18" t="s">
        <v>81</v>
      </c>
      <c r="G6" s="19">
        <f>SUM(G7:G18)</f>
        <v>0.49999999999999956</v>
      </c>
      <c r="H6" s="20" t="s">
        <v>82</v>
      </c>
      <c r="I6" s="21" t="s">
        <v>83</v>
      </c>
      <c r="J6" s="18" t="s">
        <v>80</v>
      </c>
      <c r="K6" s="18" t="s">
        <v>81</v>
      </c>
      <c r="L6" s="19">
        <f>SUM(L7:L18)</f>
        <v>0</v>
      </c>
      <c r="M6" s="22" t="s">
        <v>82</v>
      </c>
      <c r="N6" s="20" t="s">
        <v>83</v>
      </c>
      <c r="O6" s="18" t="s">
        <v>80</v>
      </c>
      <c r="P6" s="18" t="s">
        <v>81</v>
      </c>
      <c r="Q6" s="19">
        <f>SUM(Q7:Q18)</f>
        <v>0.49999999999999956</v>
      </c>
      <c r="R6" s="20" t="s">
        <v>82</v>
      </c>
      <c r="S6" s="20" t="s">
        <v>83</v>
      </c>
      <c r="T6" s="18" t="s">
        <v>80</v>
      </c>
      <c r="U6" s="18" t="s">
        <v>81</v>
      </c>
      <c r="V6" s="19">
        <f>SUM(V7:V18)</f>
        <v>0.49999999999999956</v>
      </c>
      <c r="W6" s="23">
        <f>SUM(W7:W18)</f>
        <v>1.4999999999999991</v>
      </c>
    </row>
    <row r="7" spans="1:23" ht="135" x14ac:dyDescent="0.25">
      <c r="A7" s="80">
        <v>1</v>
      </c>
      <c r="B7" s="80" t="str">
        <f>Cronograma!B10</f>
        <v>Informática</v>
      </c>
      <c r="C7" s="106" t="s">
        <v>117</v>
      </c>
      <c r="D7" s="63">
        <v>43930</v>
      </c>
      <c r="E7" s="64">
        <v>0.29166666666666669</v>
      </c>
      <c r="F7" s="64">
        <v>0.33333333333333331</v>
      </c>
      <c r="G7" s="65">
        <f>F7-E7</f>
        <v>4.166666666666663E-2</v>
      </c>
      <c r="H7" s="66">
        <f t="shared" ref="H7" si="0">IF(D7="","",D7+DAY(1))</f>
        <v>43931</v>
      </c>
      <c r="I7" s="66" t="s">
        <v>84</v>
      </c>
      <c r="J7" s="67">
        <v>0.29166666666666669</v>
      </c>
      <c r="K7" s="67">
        <v>0.33333333333333331</v>
      </c>
      <c r="L7" s="65">
        <f>IF(I7="sim",K7-J7,0)</f>
        <v>0</v>
      </c>
      <c r="M7" s="68">
        <f>IF(D7="","",D7+DAY(7))</f>
        <v>43937</v>
      </c>
      <c r="N7" s="69" t="s">
        <v>85</v>
      </c>
      <c r="O7" s="70">
        <v>0.29166666666666669</v>
      </c>
      <c r="P7" s="70">
        <v>0.33333333333333331</v>
      </c>
      <c r="Q7" s="65">
        <f>IF(N7="sim",P7-O7,0)</f>
        <v>4.166666666666663E-2</v>
      </c>
      <c r="R7" s="71">
        <f>IF(D7="","",D7+DAY(15))</f>
        <v>43945</v>
      </c>
      <c r="S7" s="66" t="s">
        <v>85</v>
      </c>
      <c r="T7" s="64">
        <v>0.29166666666666669</v>
      </c>
      <c r="U7" s="64">
        <v>0.33333333333333331</v>
      </c>
      <c r="V7" s="65">
        <f>IF(S7="sim",U7-T7,0)</f>
        <v>4.166666666666663E-2</v>
      </c>
      <c r="W7" s="72">
        <f>G7+L7+Q7+V7</f>
        <v>0.12499999999999989</v>
      </c>
    </row>
    <row r="8" spans="1:23" ht="90" x14ac:dyDescent="0.25">
      <c r="A8" s="73">
        <v>2</v>
      </c>
      <c r="B8" s="73" t="str">
        <f>Cronograma!B11</f>
        <v>Língua Portuguesa</v>
      </c>
      <c r="C8" s="107" t="s">
        <v>118</v>
      </c>
      <c r="D8" s="63">
        <v>43931</v>
      </c>
      <c r="E8" s="64">
        <v>0.29166666666666669</v>
      </c>
      <c r="F8" s="64">
        <v>0.33333333333333331</v>
      </c>
      <c r="G8" s="65">
        <f t="shared" ref="G8:G18" si="1">F8-E8</f>
        <v>4.166666666666663E-2</v>
      </c>
      <c r="H8" s="66">
        <f t="shared" ref="H8:H18" si="2">IF(D8="","",D8+DAY(1))</f>
        <v>43932</v>
      </c>
      <c r="I8" s="66" t="s">
        <v>84</v>
      </c>
      <c r="J8" s="67">
        <v>0.29166666666666669</v>
      </c>
      <c r="K8" s="67">
        <v>0.33333333333333331</v>
      </c>
      <c r="L8" s="65">
        <f t="shared" ref="L8:L18" si="3">IF(I8="sim",K8-J8,0)</f>
        <v>0</v>
      </c>
      <c r="M8" s="68">
        <f t="shared" ref="M8:M18" si="4">IF(D8="","",D8+DAY(7))</f>
        <v>43938</v>
      </c>
      <c r="N8" s="69" t="s">
        <v>85</v>
      </c>
      <c r="O8" s="70">
        <v>0.29166666666666669</v>
      </c>
      <c r="P8" s="70">
        <v>0.33333333333333331</v>
      </c>
      <c r="Q8" s="65">
        <f t="shared" ref="Q8:Q18" si="5">IF(N8="sim",P8-O8,0)</f>
        <v>4.166666666666663E-2</v>
      </c>
      <c r="R8" s="71">
        <f t="shared" ref="R8:R18" si="6">IF(D8="","",D8+DAY(15))</f>
        <v>43946</v>
      </c>
      <c r="S8" s="66" t="s">
        <v>85</v>
      </c>
      <c r="T8" s="64">
        <v>0.29166666666666669</v>
      </c>
      <c r="U8" s="64">
        <v>0.33333333333333331</v>
      </c>
      <c r="V8" s="65">
        <f t="shared" ref="V8:V18" si="7">IF(S8="sim",U8-T8,0)</f>
        <v>4.166666666666663E-2</v>
      </c>
      <c r="W8" s="72">
        <f t="shared" ref="W8:W18" si="8">G8+L8+Q8+V8</f>
        <v>0.12499999999999989</v>
      </c>
    </row>
    <row r="9" spans="1:23" ht="45" x14ac:dyDescent="0.25">
      <c r="A9" s="73">
        <v>3</v>
      </c>
      <c r="B9" s="73" t="str">
        <f>Cronograma!B12</f>
        <v>Raciocínio Lógico</v>
      </c>
      <c r="C9" s="107" t="s">
        <v>119</v>
      </c>
      <c r="D9" s="63">
        <v>43932</v>
      </c>
      <c r="E9" s="64">
        <v>0.29166666666666669</v>
      </c>
      <c r="F9" s="64">
        <v>0.33333333333333331</v>
      </c>
      <c r="G9" s="65">
        <f t="shared" si="1"/>
        <v>4.166666666666663E-2</v>
      </c>
      <c r="H9" s="66">
        <f t="shared" si="2"/>
        <v>43933</v>
      </c>
      <c r="I9" s="66" t="s">
        <v>84</v>
      </c>
      <c r="J9" s="67">
        <v>0.29166666666666669</v>
      </c>
      <c r="K9" s="67">
        <v>0.33333333333333331</v>
      </c>
      <c r="L9" s="65">
        <f t="shared" si="3"/>
        <v>0</v>
      </c>
      <c r="M9" s="68">
        <f t="shared" si="4"/>
        <v>43939</v>
      </c>
      <c r="N9" s="69" t="s">
        <v>85</v>
      </c>
      <c r="O9" s="70">
        <v>0.29166666666666669</v>
      </c>
      <c r="P9" s="70">
        <v>0.33333333333333331</v>
      </c>
      <c r="Q9" s="65">
        <f t="shared" si="5"/>
        <v>4.166666666666663E-2</v>
      </c>
      <c r="R9" s="71">
        <f t="shared" si="6"/>
        <v>43947</v>
      </c>
      <c r="S9" s="66" t="s">
        <v>85</v>
      </c>
      <c r="T9" s="64">
        <v>0.29166666666666669</v>
      </c>
      <c r="U9" s="64">
        <v>0.33333333333333331</v>
      </c>
      <c r="V9" s="65">
        <f t="shared" si="7"/>
        <v>4.166666666666663E-2</v>
      </c>
      <c r="W9" s="72">
        <f t="shared" si="8"/>
        <v>0.12499999999999989</v>
      </c>
    </row>
    <row r="10" spans="1:23" ht="75" x14ac:dyDescent="0.25">
      <c r="A10" s="73">
        <v>4</v>
      </c>
      <c r="B10" s="73" t="str">
        <f>Cronograma!B13</f>
        <v>Noções de Direito Administrativo</v>
      </c>
      <c r="C10" s="107" t="s">
        <v>120</v>
      </c>
      <c r="D10" s="63">
        <v>43933</v>
      </c>
      <c r="E10" s="64">
        <v>0.29166666666666669</v>
      </c>
      <c r="F10" s="64">
        <v>0.33333333333333331</v>
      </c>
      <c r="G10" s="65">
        <f t="shared" si="1"/>
        <v>4.166666666666663E-2</v>
      </c>
      <c r="H10" s="66">
        <f t="shared" si="2"/>
        <v>43934</v>
      </c>
      <c r="I10" s="66" t="s">
        <v>84</v>
      </c>
      <c r="J10" s="67">
        <v>0.29166666666666669</v>
      </c>
      <c r="K10" s="67">
        <v>0.33333333333333331</v>
      </c>
      <c r="L10" s="65">
        <f t="shared" si="3"/>
        <v>0</v>
      </c>
      <c r="M10" s="68">
        <f t="shared" si="4"/>
        <v>43940</v>
      </c>
      <c r="N10" s="69" t="s">
        <v>85</v>
      </c>
      <c r="O10" s="70">
        <v>0.29166666666666669</v>
      </c>
      <c r="P10" s="70">
        <v>0.33333333333333331</v>
      </c>
      <c r="Q10" s="65">
        <f t="shared" si="5"/>
        <v>4.166666666666663E-2</v>
      </c>
      <c r="R10" s="71">
        <f t="shared" si="6"/>
        <v>43948</v>
      </c>
      <c r="S10" s="66" t="s">
        <v>85</v>
      </c>
      <c r="T10" s="64">
        <v>0.29166666666666669</v>
      </c>
      <c r="U10" s="64">
        <v>0.33333333333333331</v>
      </c>
      <c r="V10" s="65">
        <f t="shared" si="7"/>
        <v>4.166666666666663E-2</v>
      </c>
      <c r="W10" s="72">
        <f t="shared" si="8"/>
        <v>0.12499999999999989</v>
      </c>
    </row>
    <row r="11" spans="1:23" ht="30" x14ac:dyDescent="0.25">
      <c r="A11" s="62">
        <v>5</v>
      </c>
      <c r="B11" s="62" t="str">
        <f>Cronograma!B14</f>
        <v xml:space="preserve">Noções de Direito Constitucional </v>
      </c>
      <c r="C11" s="107" t="s">
        <v>121</v>
      </c>
      <c r="D11" s="63">
        <v>43934</v>
      </c>
      <c r="E11" s="64">
        <v>0.29166666666666669</v>
      </c>
      <c r="F11" s="64">
        <v>0.33333333333333331</v>
      </c>
      <c r="G11" s="65">
        <f t="shared" si="1"/>
        <v>4.166666666666663E-2</v>
      </c>
      <c r="H11" s="66">
        <f t="shared" si="2"/>
        <v>43935</v>
      </c>
      <c r="I11" s="66" t="s">
        <v>84</v>
      </c>
      <c r="J11" s="67">
        <v>0.29166666666666669</v>
      </c>
      <c r="K11" s="67">
        <v>0.33333333333333331</v>
      </c>
      <c r="L11" s="65">
        <f t="shared" si="3"/>
        <v>0</v>
      </c>
      <c r="M11" s="68">
        <f t="shared" si="4"/>
        <v>43941</v>
      </c>
      <c r="N11" s="69" t="s">
        <v>85</v>
      </c>
      <c r="O11" s="70">
        <v>0.29166666666666669</v>
      </c>
      <c r="P11" s="70">
        <v>0.33333333333333331</v>
      </c>
      <c r="Q11" s="65">
        <f t="shared" si="5"/>
        <v>4.166666666666663E-2</v>
      </c>
      <c r="R11" s="71">
        <f t="shared" si="6"/>
        <v>43949</v>
      </c>
      <c r="S11" s="66" t="s">
        <v>85</v>
      </c>
      <c r="T11" s="64">
        <v>0.29166666666666669</v>
      </c>
      <c r="U11" s="64">
        <v>0.33333333333333331</v>
      </c>
      <c r="V11" s="65">
        <f t="shared" si="7"/>
        <v>4.166666666666663E-2</v>
      </c>
      <c r="W11" s="72">
        <f t="shared" si="8"/>
        <v>0.12499999999999989</v>
      </c>
    </row>
    <row r="12" spans="1:23" x14ac:dyDescent="0.25">
      <c r="A12" s="73">
        <v>6</v>
      </c>
      <c r="B12" s="73" t="str">
        <f>Cronograma!B15</f>
        <v xml:space="preserve">Noções de Direito Processual Penal </v>
      </c>
      <c r="C12" s="108"/>
      <c r="D12" s="63">
        <v>43935</v>
      </c>
      <c r="E12" s="64">
        <v>0.29166666666666669</v>
      </c>
      <c r="F12" s="64">
        <v>0.33333333333333331</v>
      </c>
      <c r="G12" s="65">
        <f t="shared" si="1"/>
        <v>4.166666666666663E-2</v>
      </c>
      <c r="H12" s="66">
        <f t="shared" si="2"/>
        <v>43936</v>
      </c>
      <c r="I12" s="66" t="s">
        <v>84</v>
      </c>
      <c r="J12" s="67">
        <v>0.29166666666666669</v>
      </c>
      <c r="K12" s="67">
        <v>0.33333333333333331</v>
      </c>
      <c r="L12" s="65">
        <f t="shared" si="3"/>
        <v>0</v>
      </c>
      <c r="M12" s="68">
        <f t="shared" si="4"/>
        <v>43942</v>
      </c>
      <c r="N12" s="69" t="s">
        <v>85</v>
      </c>
      <c r="O12" s="70">
        <v>0.29166666666666669</v>
      </c>
      <c r="P12" s="70">
        <v>0.33333333333333331</v>
      </c>
      <c r="Q12" s="65">
        <f t="shared" si="5"/>
        <v>4.166666666666663E-2</v>
      </c>
      <c r="R12" s="71">
        <f t="shared" si="6"/>
        <v>43950</v>
      </c>
      <c r="S12" s="66" t="s">
        <v>85</v>
      </c>
      <c r="T12" s="64">
        <v>0.29166666666666669</v>
      </c>
      <c r="U12" s="64">
        <v>0.33333333333333331</v>
      </c>
      <c r="V12" s="65">
        <f t="shared" si="7"/>
        <v>4.166666666666663E-2</v>
      </c>
      <c r="W12" s="72">
        <f t="shared" si="8"/>
        <v>0.12499999999999989</v>
      </c>
    </row>
    <row r="13" spans="1:23" x14ac:dyDescent="0.25">
      <c r="A13" s="73">
        <v>7</v>
      </c>
      <c r="B13" s="73" t="str">
        <f>Cronograma!B16</f>
        <v xml:space="preserve">Noções de Legislação Penal Especial </v>
      </c>
      <c r="C13" s="108"/>
      <c r="D13" s="63">
        <v>43936</v>
      </c>
      <c r="E13" s="64">
        <v>0.29166666666666669</v>
      </c>
      <c r="F13" s="64">
        <v>0.33333333333333331</v>
      </c>
      <c r="G13" s="65">
        <f t="shared" si="1"/>
        <v>4.166666666666663E-2</v>
      </c>
      <c r="H13" s="66">
        <f t="shared" si="2"/>
        <v>43937</v>
      </c>
      <c r="I13" s="66" t="s">
        <v>84</v>
      </c>
      <c r="J13" s="67">
        <v>0.29166666666666669</v>
      </c>
      <c r="K13" s="67">
        <v>0.33333333333333331</v>
      </c>
      <c r="L13" s="65">
        <f t="shared" si="3"/>
        <v>0</v>
      </c>
      <c r="M13" s="68">
        <f t="shared" si="4"/>
        <v>43943</v>
      </c>
      <c r="N13" s="69" t="s">
        <v>85</v>
      </c>
      <c r="O13" s="70">
        <v>0.29166666666666669</v>
      </c>
      <c r="P13" s="70">
        <v>0.33333333333333331</v>
      </c>
      <c r="Q13" s="65">
        <f t="shared" si="5"/>
        <v>4.166666666666663E-2</v>
      </c>
      <c r="R13" s="71">
        <f t="shared" si="6"/>
        <v>43951</v>
      </c>
      <c r="S13" s="66" t="s">
        <v>85</v>
      </c>
      <c r="T13" s="64">
        <v>0.29166666666666669</v>
      </c>
      <c r="U13" s="64">
        <v>0.33333333333333331</v>
      </c>
      <c r="V13" s="65">
        <f t="shared" si="7"/>
        <v>4.166666666666663E-2</v>
      </c>
      <c r="W13" s="72">
        <f t="shared" si="8"/>
        <v>0.12499999999999989</v>
      </c>
    </row>
    <row r="14" spans="1:23" x14ac:dyDescent="0.25">
      <c r="A14" s="79"/>
      <c r="B14" s="79"/>
      <c r="C14" s="108"/>
      <c r="D14" s="63">
        <v>43937</v>
      </c>
      <c r="E14" s="64">
        <v>0.29166666666666669</v>
      </c>
      <c r="F14" s="64">
        <v>0.33333333333333331</v>
      </c>
      <c r="G14" s="65">
        <f t="shared" si="1"/>
        <v>4.166666666666663E-2</v>
      </c>
      <c r="H14" s="66">
        <f t="shared" si="2"/>
        <v>43938</v>
      </c>
      <c r="I14" s="66" t="s">
        <v>84</v>
      </c>
      <c r="J14" s="67">
        <v>0.29166666666666669</v>
      </c>
      <c r="K14" s="67">
        <v>0.33333333333333331</v>
      </c>
      <c r="L14" s="65">
        <f t="shared" si="3"/>
        <v>0</v>
      </c>
      <c r="M14" s="68">
        <f t="shared" si="4"/>
        <v>43944</v>
      </c>
      <c r="N14" s="69" t="s">
        <v>85</v>
      </c>
      <c r="O14" s="70">
        <v>0.29166666666666669</v>
      </c>
      <c r="P14" s="70">
        <v>0.33333333333333331</v>
      </c>
      <c r="Q14" s="65">
        <f t="shared" si="5"/>
        <v>4.166666666666663E-2</v>
      </c>
      <c r="R14" s="71">
        <f t="shared" si="6"/>
        <v>43952</v>
      </c>
      <c r="S14" s="66" t="s">
        <v>85</v>
      </c>
      <c r="T14" s="64">
        <v>0.29166666666666669</v>
      </c>
      <c r="U14" s="64">
        <v>0.33333333333333331</v>
      </c>
      <c r="V14" s="65">
        <f t="shared" si="7"/>
        <v>4.166666666666663E-2</v>
      </c>
      <c r="W14" s="72">
        <f t="shared" si="8"/>
        <v>0.12499999999999989</v>
      </c>
    </row>
    <row r="15" spans="1:23" x14ac:dyDescent="0.25">
      <c r="A15" s="79"/>
      <c r="B15" s="79"/>
      <c r="C15" s="108"/>
      <c r="D15" s="63">
        <v>43938</v>
      </c>
      <c r="E15" s="64">
        <v>0.29166666666666669</v>
      </c>
      <c r="F15" s="64">
        <v>0.33333333333333331</v>
      </c>
      <c r="G15" s="65">
        <f t="shared" si="1"/>
        <v>4.166666666666663E-2</v>
      </c>
      <c r="H15" s="66">
        <f t="shared" si="2"/>
        <v>43939</v>
      </c>
      <c r="I15" s="66" t="s">
        <v>84</v>
      </c>
      <c r="J15" s="67">
        <v>0.29166666666666669</v>
      </c>
      <c r="K15" s="67">
        <v>0.33333333333333331</v>
      </c>
      <c r="L15" s="65">
        <f t="shared" si="3"/>
        <v>0</v>
      </c>
      <c r="M15" s="68">
        <f t="shared" si="4"/>
        <v>43945</v>
      </c>
      <c r="N15" s="69" t="s">
        <v>85</v>
      </c>
      <c r="O15" s="70">
        <v>0.29166666666666669</v>
      </c>
      <c r="P15" s="70">
        <v>0.33333333333333331</v>
      </c>
      <c r="Q15" s="65">
        <f t="shared" si="5"/>
        <v>4.166666666666663E-2</v>
      </c>
      <c r="R15" s="71">
        <f t="shared" si="6"/>
        <v>43953</v>
      </c>
      <c r="S15" s="66" t="s">
        <v>85</v>
      </c>
      <c r="T15" s="64">
        <v>0.29166666666666669</v>
      </c>
      <c r="U15" s="64">
        <v>0.33333333333333331</v>
      </c>
      <c r="V15" s="65">
        <f t="shared" si="7"/>
        <v>4.166666666666663E-2</v>
      </c>
      <c r="W15" s="72">
        <f t="shared" si="8"/>
        <v>0.12499999999999989</v>
      </c>
    </row>
    <row r="16" spans="1:23" x14ac:dyDescent="0.25">
      <c r="A16" s="79"/>
      <c r="B16" s="79"/>
      <c r="C16" s="108"/>
      <c r="D16" s="63">
        <v>43939</v>
      </c>
      <c r="E16" s="64">
        <v>0.29166666666666669</v>
      </c>
      <c r="F16" s="64">
        <v>0.33333333333333331</v>
      </c>
      <c r="G16" s="65">
        <f t="shared" si="1"/>
        <v>4.166666666666663E-2</v>
      </c>
      <c r="H16" s="66">
        <f t="shared" si="2"/>
        <v>43940</v>
      </c>
      <c r="I16" s="66" t="s">
        <v>84</v>
      </c>
      <c r="J16" s="67">
        <v>0.29166666666666669</v>
      </c>
      <c r="K16" s="67">
        <v>0.33333333333333331</v>
      </c>
      <c r="L16" s="65">
        <f t="shared" si="3"/>
        <v>0</v>
      </c>
      <c r="M16" s="68">
        <f t="shared" si="4"/>
        <v>43946</v>
      </c>
      <c r="N16" s="69" t="s">
        <v>85</v>
      </c>
      <c r="O16" s="70">
        <v>0.29166666666666669</v>
      </c>
      <c r="P16" s="70">
        <v>0.33333333333333331</v>
      </c>
      <c r="Q16" s="65">
        <f t="shared" si="5"/>
        <v>4.166666666666663E-2</v>
      </c>
      <c r="R16" s="71">
        <f t="shared" si="6"/>
        <v>43954</v>
      </c>
      <c r="S16" s="66" t="s">
        <v>85</v>
      </c>
      <c r="T16" s="64">
        <v>0.29166666666666669</v>
      </c>
      <c r="U16" s="64">
        <v>0.33333333333333331</v>
      </c>
      <c r="V16" s="65">
        <f t="shared" si="7"/>
        <v>4.166666666666663E-2</v>
      </c>
      <c r="W16" s="72">
        <f t="shared" si="8"/>
        <v>0.12499999999999989</v>
      </c>
    </row>
    <row r="17" spans="1:23" x14ac:dyDescent="0.25">
      <c r="A17" s="75"/>
      <c r="B17" s="75"/>
      <c r="C17" s="108"/>
      <c r="D17" s="63">
        <v>43940</v>
      </c>
      <c r="E17" s="64">
        <v>0.29166666666666669</v>
      </c>
      <c r="F17" s="64">
        <v>0.33333333333333331</v>
      </c>
      <c r="G17" s="65">
        <f t="shared" si="1"/>
        <v>4.166666666666663E-2</v>
      </c>
      <c r="H17" s="66">
        <f t="shared" si="2"/>
        <v>43941</v>
      </c>
      <c r="I17" s="66" t="s">
        <v>84</v>
      </c>
      <c r="J17" s="67">
        <v>0.29166666666666669</v>
      </c>
      <c r="K17" s="67">
        <v>0.33333333333333331</v>
      </c>
      <c r="L17" s="65">
        <f t="shared" si="3"/>
        <v>0</v>
      </c>
      <c r="M17" s="68">
        <f t="shared" si="4"/>
        <v>43947</v>
      </c>
      <c r="N17" s="69" t="s">
        <v>85</v>
      </c>
      <c r="O17" s="70">
        <v>0.29166666666666669</v>
      </c>
      <c r="P17" s="70">
        <v>0.33333333333333331</v>
      </c>
      <c r="Q17" s="65">
        <f t="shared" si="5"/>
        <v>4.166666666666663E-2</v>
      </c>
      <c r="R17" s="71">
        <f t="shared" si="6"/>
        <v>43955</v>
      </c>
      <c r="S17" s="66" t="s">
        <v>85</v>
      </c>
      <c r="T17" s="64">
        <v>0.29166666666666669</v>
      </c>
      <c r="U17" s="64">
        <v>0.33333333333333331</v>
      </c>
      <c r="V17" s="65">
        <f t="shared" si="7"/>
        <v>4.166666666666663E-2</v>
      </c>
      <c r="W17" s="72">
        <f t="shared" si="8"/>
        <v>0.12499999999999989</v>
      </c>
    </row>
    <row r="18" spans="1:23" ht="15.75" thickBot="1" x14ac:dyDescent="0.3">
      <c r="A18" s="75"/>
      <c r="B18" s="75"/>
      <c r="C18" s="109"/>
      <c r="D18" s="63">
        <v>43941</v>
      </c>
      <c r="E18" s="64">
        <v>0.29166666666666669</v>
      </c>
      <c r="F18" s="64">
        <v>0.33333333333333331</v>
      </c>
      <c r="G18" s="65">
        <f t="shared" si="1"/>
        <v>4.166666666666663E-2</v>
      </c>
      <c r="H18" s="66">
        <f t="shared" si="2"/>
        <v>43942</v>
      </c>
      <c r="I18" s="66" t="s">
        <v>84</v>
      </c>
      <c r="J18" s="67">
        <v>0.29166666666666669</v>
      </c>
      <c r="K18" s="67">
        <v>0.33333333333333331</v>
      </c>
      <c r="L18" s="65">
        <f t="shared" si="3"/>
        <v>0</v>
      </c>
      <c r="M18" s="68">
        <f t="shared" si="4"/>
        <v>43948</v>
      </c>
      <c r="N18" s="69" t="s">
        <v>85</v>
      </c>
      <c r="O18" s="70">
        <v>0.29166666666666669</v>
      </c>
      <c r="P18" s="70">
        <v>0.33333333333333331</v>
      </c>
      <c r="Q18" s="65">
        <f t="shared" si="5"/>
        <v>4.166666666666663E-2</v>
      </c>
      <c r="R18" s="71">
        <f t="shared" si="6"/>
        <v>43956</v>
      </c>
      <c r="S18" s="66" t="s">
        <v>85</v>
      </c>
      <c r="T18" s="64">
        <v>0.29166666666666669</v>
      </c>
      <c r="U18" s="64">
        <v>0.33333333333333331</v>
      </c>
      <c r="V18" s="65">
        <f t="shared" si="7"/>
        <v>4.166666666666663E-2</v>
      </c>
      <c r="W18" s="72">
        <f t="shared" si="8"/>
        <v>0.12499999999999989</v>
      </c>
    </row>
    <row r="19" spans="1:23" ht="15.75" thickBot="1" x14ac:dyDescent="0.3">
      <c r="C19" s="103" t="s">
        <v>86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5"/>
    </row>
    <row r="20" spans="1:23" x14ac:dyDescent="0.25">
      <c r="C20" s="94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6"/>
    </row>
    <row r="21" spans="1:23" x14ac:dyDescent="0.25">
      <c r="C21" s="97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9"/>
    </row>
    <row r="22" spans="1:23" x14ac:dyDescent="0.25"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9"/>
    </row>
    <row r="23" spans="1:23" x14ac:dyDescent="0.25"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9"/>
    </row>
    <row r="24" spans="1:23" ht="15.75" thickBot="1" x14ac:dyDescent="0.3"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</row>
  </sheetData>
  <sheetProtection algorithmName="SHA-512" hashValue="NcqY22PrBnnTkAfjh0i3iY6tuNPz1CPIm8c+Qhhx1yXTf+YHWT2lce4Tm1IaRHJqsvwWOAtTsLAHL7KS6X+1Og==" saltValue="ERsT4CFmnA90eiEvsgM+Kg==" spinCount="100000" sheet="1" selectLockedCells="1"/>
  <mergeCells count="2">
    <mergeCell ref="C19:Q19"/>
    <mergeCell ref="C20:Q24"/>
  </mergeCells>
  <dataValidations disablePrompts="1" count="1">
    <dataValidation type="list" allowBlank="1" showInputMessage="1" showErrorMessage="1" sqref="S7:S18 I7:I18 N7:N18" xr:uid="{00000000-0002-0000-0800-000000000000}">
      <formula1>"Sim, Não"</formula1>
    </dataValidation>
  </dataValidations>
  <hyperlinks>
    <hyperlink ref="A13:B13" location="'D7'!B13" display="'D7'!B13" xr:uid="{F486360C-92CB-4D9E-8FD7-E489D4291B6E}"/>
    <hyperlink ref="A12:B12" location="'D6'!B12" display="'D6'!B12" xr:uid="{8690CF23-AF21-48A4-8015-F17D9AC247AF}"/>
    <hyperlink ref="A11:B11" location="'D5'!B11" display="'D5'!B11" xr:uid="{EF07007B-5957-4A91-ABAB-12CFFE45FB94}"/>
    <hyperlink ref="A10:B10" location="'D4'!B10" display="'D4'!B10" xr:uid="{31A6330D-156E-4A25-8B93-BC0E0C1CF9D4}"/>
    <hyperlink ref="A9:B9" location="'D3'!B9" display="'D3'!B9" xr:uid="{59CEE4EE-6CFA-4D7B-98B9-1C1C625681AD}"/>
    <hyperlink ref="A7:B7" location="Informática!A1" display="Informática!A1" xr:uid="{CE64F439-0B06-417A-BF52-3AD4C0566BCB}"/>
    <hyperlink ref="A8:B8" location="'D2'!B8" display="'D2'!B8" xr:uid="{F093F97C-DAF9-4CA7-AA92-5DF4A9A4C0F8}"/>
    <hyperlink ref="B8" location="'Língua Portuguesa'!A1" display="'Língua Portuguesa'!A1" xr:uid="{70F7DBE2-6C22-4682-B8C7-81A27630867E}"/>
    <hyperlink ref="B9" location="'Raciocínio Lógico'!A1" display="'Raciocínio Lógico'!A1" xr:uid="{7B0534D5-638D-49BD-9CB1-1797812DADB9}"/>
    <hyperlink ref="B10" location="'Noções de Dir. Administrativo'!A1" display="'Noções de Dir. Administrativo'!A1" xr:uid="{6CA95674-A950-4285-B6F2-0B4CB5234C50}"/>
    <hyperlink ref="B11" location="'Noções de Dir. Constitucional'!A1" display="'Noções de Dir. Constitucional'!A1" xr:uid="{5D3B0A7C-DAA4-498E-816B-9238C0362CA2}"/>
    <hyperlink ref="B12" location="'Noções de Dir. Processual Penal'!A1" display="'Noções de Dir. Processual Penal'!A1" xr:uid="{4BE5A9C5-D7B5-45C5-8DC5-56415062985E}"/>
    <hyperlink ref="B13" location="'Noções de Legis. Penal Especial'!A1" display="'Noções de Legis. Penal Especial'!A1" xr:uid="{BEBF8CEF-250F-493A-AE77-90059D1A5CF7}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Capa</vt:lpstr>
      <vt:lpstr>Informações l Concurso</vt:lpstr>
      <vt:lpstr>Cronograma</vt:lpstr>
      <vt:lpstr>Quadro de horários</vt:lpstr>
      <vt:lpstr>Informática</vt:lpstr>
      <vt:lpstr>Língua Portuguesa</vt:lpstr>
      <vt:lpstr>Raciocínio Lógico</vt:lpstr>
      <vt:lpstr>Noções de Dir. Administrativo</vt:lpstr>
      <vt:lpstr>Noções de Dir. Constitucional</vt:lpstr>
      <vt:lpstr>Noções de Dir. Processual Penal</vt:lpstr>
      <vt:lpstr>Noções de Legis. Penal Especial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2020-04-09T20:07:24Z</dcterms:modified>
</cp:coreProperties>
</file>