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xr:revisionPtr revIDLastSave="0" documentId="13_ncr:1_{334B241B-5124-4415-822B-F6319845BC4E}" xr6:coauthVersionLast="45" xr6:coauthVersionMax="45" xr10:uidLastSave="{00000000-0000-0000-0000-000000000000}"/>
  <bookViews>
    <workbookView xWindow="-120" yWindow="-120" windowWidth="29040" windowHeight="15840" xr2:uid="{00000000-000D-0000-FFFF-FFFF00000000}"/>
  </bookViews>
  <sheets>
    <sheet name="Capa" sheetId="1" r:id="rId1"/>
    <sheet name="Informações l Concurso" sheetId="3" r:id="rId2"/>
    <sheet name="Cronograma" sheetId="2" r:id="rId3"/>
    <sheet name="Quadro de horários" sheetId="5" r:id="rId4"/>
    <sheet name="Língua portuguesa " sheetId="6" r:id="rId5"/>
    <sheet name="Normas Aplicávies aos Servidore" sheetId="8" r:id="rId6"/>
    <sheet name="Regimento Interno do Tribunal R" sheetId="9" r:id="rId7"/>
    <sheet name="Direito das Pessoas com Deficiê" sheetId="11" r:id="rId8"/>
    <sheet name="Conhecimentos Específicos"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10" l="1"/>
  <c r="B10" i="10"/>
  <c r="B9" i="10"/>
  <c r="B8" i="10"/>
  <c r="B7" i="10"/>
  <c r="B11" i="11"/>
  <c r="B10" i="11"/>
  <c r="B9" i="11"/>
  <c r="B8" i="11"/>
  <c r="B7" i="11"/>
  <c r="B11" i="9"/>
  <c r="B10" i="9"/>
  <c r="B9" i="9"/>
  <c r="B8" i="9"/>
  <c r="B7" i="9"/>
  <c r="B11" i="8"/>
  <c r="B10" i="8"/>
  <c r="B9" i="8"/>
  <c r="B8" i="8"/>
  <c r="B7" i="8"/>
  <c r="G8" i="10" l="1"/>
  <c r="H8" i="10"/>
  <c r="L8" i="10"/>
  <c r="M8" i="10"/>
  <c r="Q8" i="10"/>
  <c r="R8" i="10"/>
  <c r="V8" i="10"/>
  <c r="G9" i="10"/>
  <c r="H9" i="10"/>
  <c r="L9" i="10"/>
  <c r="M9" i="10"/>
  <c r="Q9" i="10"/>
  <c r="R9" i="10"/>
  <c r="V9" i="10"/>
  <c r="G10" i="10"/>
  <c r="H10" i="10"/>
  <c r="L10" i="10"/>
  <c r="M10" i="10"/>
  <c r="Q10" i="10"/>
  <c r="R10" i="10"/>
  <c r="V10" i="10"/>
  <c r="G11" i="10"/>
  <c r="H11" i="10"/>
  <c r="L11" i="10"/>
  <c r="M11" i="10"/>
  <c r="Q11" i="10"/>
  <c r="R11" i="10"/>
  <c r="V11" i="10"/>
  <c r="G12" i="10"/>
  <c r="H12" i="10"/>
  <c r="L12" i="10"/>
  <c r="M12" i="10"/>
  <c r="Q12" i="10"/>
  <c r="R12" i="10"/>
  <c r="V12" i="10"/>
  <c r="G13" i="10"/>
  <c r="H13" i="10"/>
  <c r="L13" i="10"/>
  <c r="M13" i="10"/>
  <c r="Q13" i="10"/>
  <c r="R13" i="10"/>
  <c r="V13" i="10"/>
  <c r="G14" i="10"/>
  <c r="H14" i="10"/>
  <c r="L14" i="10"/>
  <c r="M14" i="10"/>
  <c r="Q14" i="10"/>
  <c r="R14" i="10"/>
  <c r="V14" i="10"/>
  <c r="G15" i="10"/>
  <c r="H15" i="10"/>
  <c r="L15" i="10"/>
  <c r="M15" i="10"/>
  <c r="Q15" i="10"/>
  <c r="R15" i="10"/>
  <c r="V15" i="10"/>
  <c r="G16" i="10"/>
  <c r="H16" i="10"/>
  <c r="L16" i="10"/>
  <c r="M16" i="10"/>
  <c r="Q16" i="10"/>
  <c r="R16" i="10"/>
  <c r="V16" i="10"/>
  <c r="G17" i="10"/>
  <c r="H17" i="10"/>
  <c r="L17" i="10"/>
  <c r="M17" i="10"/>
  <c r="Q17" i="10"/>
  <c r="R17" i="10"/>
  <c r="V17" i="10"/>
  <c r="G18" i="10"/>
  <c r="H18" i="10"/>
  <c r="L18" i="10"/>
  <c r="M18" i="10"/>
  <c r="Q18" i="10"/>
  <c r="R18" i="10"/>
  <c r="V18" i="10"/>
  <c r="G19" i="10"/>
  <c r="H19" i="10"/>
  <c r="L19" i="10"/>
  <c r="M19" i="10"/>
  <c r="Q19" i="10"/>
  <c r="R19" i="10"/>
  <c r="V19" i="10"/>
  <c r="G20" i="10"/>
  <c r="H20" i="10"/>
  <c r="L20" i="10"/>
  <c r="M20" i="10"/>
  <c r="Q20" i="10"/>
  <c r="R20" i="10"/>
  <c r="V20" i="10"/>
  <c r="G21" i="10"/>
  <c r="H21" i="10"/>
  <c r="L21" i="10"/>
  <c r="M21" i="10"/>
  <c r="Q21" i="10"/>
  <c r="R21" i="10"/>
  <c r="V21" i="10"/>
  <c r="G22" i="10"/>
  <c r="H22" i="10"/>
  <c r="L22" i="10"/>
  <c r="M22" i="10"/>
  <c r="Q22" i="10"/>
  <c r="R22" i="10"/>
  <c r="V22" i="10"/>
  <c r="G23" i="10"/>
  <c r="H23" i="10"/>
  <c r="L23" i="10"/>
  <c r="M23" i="10"/>
  <c r="Q23" i="10"/>
  <c r="R23" i="10"/>
  <c r="V23" i="10"/>
  <c r="G24" i="10"/>
  <c r="H24" i="10"/>
  <c r="L24" i="10"/>
  <c r="M24" i="10"/>
  <c r="Q24" i="10"/>
  <c r="R24" i="10"/>
  <c r="V24" i="10"/>
  <c r="G25" i="10"/>
  <c r="H25" i="10"/>
  <c r="L25" i="10"/>
  <c r="M25" i="10"/>
  <c r="Q25" i="10"/>
  <c r="R25" i="10"/>
  <c r="V25" i="10"/>
  <c r="G26" i="10"/>
  <c r="H26" i="10"/>
  <c r="L26" i="10"/>
  <c r="M26" i="10"/>
  <c r="Q26" i="10"/>
  <c r="R26" i="10"/>
  <c r="V26" i="10"/>
  <c r="G27" i="10"/>
  <c r="H27" i="10"/>
  <c r="L27" i="10"/>
  <c r="M27" i="10"/>
  <c r="Q27" i="10"/>
  <c r="R27" i="10"/>
  <c r="V27" i="10"/>
  <c r="G28" i="10"/>
  <c r="H28" i="10"/>
  <c r="L28" i="10"/>
  <c r="M28" i="10"/>
  <c r="Q28" i="10"/>
  <c r="R28" i="10"/>
  <c r="V28" i="10"/>
  <c r="G29" i="10"/>
  <c r="H29" i="10"/>
  <c r="L29" i="10"/>
  <c r="M29" i="10"/>
  <c r="Q29" i="10"/>
  <c r="R29" i="10"/>
  <c r="V29" i="10"/>
  <c r="G30" i="10"/>
  <c r="H30" i="10"/>
  <c r="L30" i="10"/>
  <c r="M30" i="10"/>
  <c r="Q30" i="10"/>
  <c r="R30" i="10"/>
  <c r="V30" i="10"/>
  <c r="G31" i="10"/>
  <c r="H31" i="10"/>
  <c r="L31" i="10"/>
  <c r="M31" i="10"/>
  <c r="Q31" i="10"/>
  <c r="R31" i="10"/>
  <c r="V31" i="10"/>
  <c r="G32" i="10"/>
  <c r="H32" i="10"/>
  <c r="L32" i="10"/>
  <c r="M32" i="10"/>
  <c r="Q32" i="10"/>
  <c r="R32" i="10"/>
  <c r="V32" i="10"/>
  <c r="G33" i="10"/>
  <c r="H33" i="10"/>
  <c r="L33" i="10"/>
  <c r="M33" i="10"/>
  <c r="Q33" i="10"/>
  <c r="R33" i="10"/>
  <c r="V33" i="10"/>
  <c r="G34" i="10"/>
  <c r="H34" i="10"/>
  <c r="L34" i="10"/>
  <c r="M34" i="10"/>
  <c r="Q34" i="10"/>
  <c r="R34" i="10"/>
  <c r="V34" i="10"/>
  <c r="G35" i="10"/>
  <c r="H35" i="10"/>
  <c r="L35" i="10"/>
  <c r="M35" i="10"/>
  <c r="Q35" i="10"/>
  <c r="R35" i="10"/>
  <c r="V35" i="10"/>
  <c r="G36" i="10"/>
  <c r="H36" i="10"/>
  <c r="L36" i="10"/>
  <c r="M36" i="10"/>
  <c r="Q36" i="10"/>
  <c r="R36" i="10"/>
  <c r="V36" i="10"/>
  <c r="G37" i="10"/>
  <c r="H37" i="10"/>
  <c r="L37" i="10"/>
  <c r="M37" i="10"/>
  <c r="Q37" i="10"/>
  <c r="R37" i="10"/>
  <c r="V37" i="10"/>
  <c r="G38" i="10"/>
  <c r="H38" i="10"/>
  <c r="L38" i="10"/>
  <c r="M38" i="10"/>
  <c r="Q38" i="10"/>
  <c r="R38" i="10"/>
  <c r="V38" i="10"/>
  <c r="G39" i="10"/>
  <c r="H39" i="10"/>
  <c r="L39" i="10"/>
  <c r="M39" i="10"/>
  <c r="Q39" i="10"/>
  <c r="R39" i="10"/>
  <c r="V39" i="10"/>
  <c r="G40" i="10"/>
  <c r="H40" i="10"/>
  <c r="L40" i="10"/>
  <c r="M40" i="10"/>
  <c r="Q40" i="10"/>
  <c r="R40" i="10"/>
  <c r="V40" i="10"/>
  <c r="G41" i="10"/>
  <c r="H41" i="10"/>
  <c r="L41" i="10"/>
  <c r="M41" i="10"/>
  <c r="Q41" i="10"/>
  <c r="R41" i="10"/>
  <c r="V41" i="10"/>
  <c r="G42" i="10"/>
  <c r="H42" i="10"/>
  <c r="L42" i="10"/>
  <c r="M42" i="10"/>
  <c r="Q42" i="10"/>
  <c r="R42" i="10"/>
  <c r="V42" i="10"/>
  <c r="G43" i="10"/>
  <c r="H43" i="10"/>
  <c r="L43" i="10"/>
  <c r="M43" i="10"/>
  <c r="Q43" i="10"/>
  <c r="R43" i="10"/>
  <c r="V43" i="10"/>
  <c r="G44" i="10"/>
  <c r="H44" i="10"/>
  <c r="L44" i="10"/>
  <c r="M44" i="10"/>
  <c r="Q44" i="10"/>
  <c r="R44" i="10"/>
  <c r="V44" i="10"/>
  <c r="G45" i="10"/>
  <c r="H45" i="10"/>
  <c r="L45" i="10"/>
  <c r="M45" i="10"/>
  <c r="Q45" i="10"/>
  <c r="R45" i="10"/>
  <c r="V45" i="10"/>
  <c r="G46" i="10"/>
  <c r="H46" i="10"/>
  <c r="L46" i="10"/>
  <c r="M46" i="10"/>
  <c r="Q46" i="10"/>
  <c r="R46" i="10"/>
  <c r="V46" i="10"/>
  <c r="G47" i="10"/>
  <c r="H47" i="10"/>
  <c r="L47" i="10"/>
  <c r="M47" i="10"/>
  <c r="Q47" i="10"/>
  <c r="R47" i="10"/>
  <c r="V47" i="10"/>
  <c r="G48" i="10"/>
  <c r="H48" i="10"/>
  <c r="L48" i="10"/>
  <c r="M48" i="10"/>
  <c r="Q48" i="10"/>
  <c r="R48" i="10"/>
  <c r="V48" i="10"/>
  <c r="G49" i="10"/>
  <c r="H49" i="10"/>
  <c r="L49" i="10"/>
  <c r="M49" i="10"/>
  <c r="Q49" i="10"/>
  <c r="R49" i="10"/>
  <c r="V49" i="10"/>
  <c r="G50" i="10"/>
  <c r="H50" i="10"/>
  <c r="L50" i="10"/>
  <c r="M50" i="10"/>
  <c r="Q50" i="10"/>
  <c r="R50" i="10"/>
  <c r="V50" i="10"/>
  <c r="G51" i="10"/>
  <c r="H51" i="10"/>
  <c r="L51" i="10"/>
  <c r="M51" i="10"/>
  <c r="Q51" i="10"/>
  <c r="R51" i="10"/>
  <c r="V51" i="10"/>
  <c r="G52" i="10"/>
  <c r="H52" i="10"/>
  <c r="L52" i="10"/>
  <c r="M52" i="10"/>
  <c r="Q52" i="10"/>
  <c r="R52" i="10"/>
  <c r="V52" i="10"/>
  <c r="G53" i="10"/>
  <c r="H53" i="10"/>
  <c r="L53" i="10"/>
  <c r="M53" i="10"/>
  <c r="Q53" i="10"/>
  <c r="R53" i="10"/>
  <c r="V53" i="10"/>
  <c r="G54" i="10"/>
  <c r="H54" i="10"/>
  <c r="L54" i="10"/>
  <c r="M54" i="10"/>
  <c r="Q54" i="10"/>
  <c r="R54" i="10"/>
  <c r="V54" i="10"/>
  <c r="G55" i="10"/>
  <c r="H55" i="10"/>
  <c r="L55" i="10"/>
  <c r="M55" i="10"/>
  <c r="Q55" i="10"/>
  <c r="R55" i="10"/>
  <c r="V55" i="10"/>
  <c r="G56" i="10"/>
  <c r="H56" i="10"/>
  <c r="L56" i="10"/>
  <c r="M56" i="10"/>
  <c r="Q56" i="10"/>
  <c r="R56" i="10"/>
  <c r="V56" i="10"/>
  <c r="G57" i="10"/>
  <c r="H57" i="10"/>
  <c r="L57" i="10"/>
  <c r="M57" i="10"/>
  <c r="Q57" i="10"/>
  <c r="R57" i="10"/>
  <c r="V57" i="10"/>
  <c r="G58" i="10"/>
  <c r="H58" i="10"/>
  <c r="L58" i="10"/>
  <c r="M58" i="10"/>
  <c r="Q58" i="10"/>
  <c r="R58" i="10"/>
  <c r="V58" i="10"/>
  <c r="G59" i="10"/>
  <c r="H59" i="10"/>
  <c r="L59" i="10"/>
  <c r="M59" i="10"/>
  <c r="Q59" i="10"/>
  <c r="R59" i="10"/>
  <c r="V59" i="10"/>
  <c r="G60" i="10"/>
  <c r="H60" i="10"/>
  <c r="L60" i="10"/>
  <c r="M60" i="10"/>
  <c r="Q60" i="10"/>
  <c r="R60" i="10"/>
  <c r="V60" i="10"/>
  <c r="G61" i="10"/>
  <c r="H61" i="10"/>
  <c r="L61" i="10"/>
  <c r="M61" i="10"/>
  <c r="Q61" i="10"/>
  <c r="R61" i="10"/>
  <c r="V61" i="10"/>
  <c r="G62" i="10"/>
  <c r="H62" i="10"/>
  <c r="L62" i="10"/>
  <c r="M62" i="10"/>
  <c r="Q62" i="10"/>
  <c r="R62" i="10"/>
  <c r="V62" i="10"/>
  <c r="G63" i="10"/>
  <c r="H63" i="10"/>
  <c r="L63" i="10"/>
  <c r="M63" i="10"/>
  <c r="Q63" i="10"/>
  <c r="R63" i="10"/>
  <c r="V63" i="10"/>
  <c r="G64" i="10"/>
  <c r="H64" i="10"/>
  <c r="L64" i="10"/>
  <c r="M64" i="10"/>
  <c r="Q64" i="10"/>
  <c r="R64" i="10"/>
  <c r="V64" i="10"/>
  <c r="G65" i="10"/>
  <c r="W65" i="10" s="1"/>
  <c r="H65" i="10"/>
  <c r="L65" i="10"/>
  <c r="M65" i="10"/>
  <c r="Q65" i="10"/>
  <c r="R65" i="10"/>
  <c r="V65" i="10"/>
  <c r="G66" i="10"/>
  <c r="H66" i="10"/>
  <c r="L66" i="10"/>
  <c r="M66" i="10"/>
  <c r="Q66" i="10"/>
  <c r="R66" i="10"/>
  <c r="V66" i="10"/>
  <c r="G67" i="10"/>
  <c r="H67" i="10"/>
  <c r="L67" i="10"/>
  <c r="M67" i="10"/>
  <c r="Q67" i="10"/>
  <c r="R67" i="10"/>
  <c r="V67" i="10"/>
  <c r="G68" i="10"/>
  <c r="H68" i="10"/>
  <c r="L68" i="10"/>
  <c r="M68" i="10"/>
  <c r="Q68" i="10"/>
  <c r="R68" i="10"/>
  <c r="V68" i="10"/>
  <c r="G69" i="10"/>
  <c r="H69" i="10"/>
  <c r="L69" i="10"/>
  <c r="M69" i="10"/>
  <c r="Q69" i="10"/>
  <c r="R69" i="10"/>
  <c r="V69" i="10"/>
  <c r="G70" i="10"/>
  <c r="H70" i="10"/>
  <c r="L70" i="10"/>
  <c r="M70" i="10"/>
  <c r="Q70" i="10"/>
  <c r="R70" i="10"/>
  <c r="V70" i="10"/>
  <c r="G71" i="10"/>
  <c r="H71" i="10"/>
  <c r="L71" i="10"/>
  <c r="M71" i="10"/>
  <c r="Q71" i="10"/>
  <c r="R71" i="10"/>
  <c r="V71" i="10"/>
  <c r="G72" i="10"/>
  <c r="H72" i="10"/>
  <c r="L72" i="10"/>
  <c r="M72" i="10"/>
  <c r="Q72" i="10"/>
  <c r="R72" i="10"/>
  <c r="V72" i="10"/>
  <c r="G73" i="10"/>
  <c r="H73" i="10"/>
  <c r="L73" i="10"/>
  <c r="M73" i="10"/>
  <c r="Q73" i="10"/>
  <c r="R73" i="10"/>
  <c r="V73" i="10"/>
  <c r="G74" i="10"/>
  <c r="H74" i="10"/>
  <c r="L74" i="10"/>
  <c r="M74" i="10"/>
  <c r="Q74" i="10"/>
  <c r="R74" i="10"/>
  <c r="V74" i="10"/>
  <c r="G75" i="10"/>
  <c r="H75" i="10"/>
  <c r="L75" i="10"/>
  <c r="M75" i="10"/>
  <c r="Q75" i="10"/>
  <c r="R75" i="10"/>
  <c r="V75" i="10"/>
  <c r="G76" i="10"/>
  <c r="H76" i="10"/>
  <c r="L76" i="10"/>
  <c r="M76" i="10"/>
  <c r="Q76" i="10"/>
  <c r="R76" i="10"/>
  <c r="V76" i="10"/>
  <c r="G77" i="10"/>
  <c r="H77" i="10"/>
  <c r="L77" i="10"/>
  <c r="M77" i="10"/>
  <c r="Q77" i="10"/>
  <c r="R77" i="10"/>
  <c r="V77" i="10"/>
  <c r="G78" i="10"/>
  <c r="H78" i="10"/>
  <c r="L78" i="10"/>
  <c r="M78" i="10"/>
  <c r="Q78" i="10"/>
  <c r="R78" i="10"/>
  <c r="V78" i="10"/>
  <c r="G79" i="10"/>
  <c r="H79" i="10"/>
  <c r="L79" i="10"/>
  <c r="M79" i="10"/>
  <c r="Q79" i="10"/>
  <c r="R79" i="10"/>
  <c r="V79" i="10"/>
  <c r="G80" i="10"/>
  <c r="H80" i="10"/>
  <c r="L80" i="10"/>
  <c r="M80" i="10"/>
  <c r="Q80" i="10"/>
  <c r="R80" i="10"/>
  <c r="V80" i="10"/>
  <c r="G81" i="10"/>
  <c r="H81" i="10"/>
  <c r="L81" i="10"/>
  <c r="M81" i="10"/>
  <c r="Q81" i="10"/>
  <c r="R81" i="10"/>
  <c r="V81" i="10"/>
  <c r="G82" i="10"/>
  <c r="H82" i="10"/>
  <c r="L82" i="10"/>
  <c r="M82" i="10"/>
  <c r="Q82" i="10"/>
  <c r="R82" i="10"/>
  <c r="V82" i="10"/>
  <c r="G83" i="10"/>
  <c r="H83" i="10"/>
  <c r="L83" i="10"/>
  <c r="M83" i="10"/>
  <c r="Q83" i="10"/>
  <c r="R83" i="10"/>
  <c r="V83" i="10"/>
  <c r="G84" i="10"/>
  <c r="H84" i="10"/>
  <c r="L84" i="10"/>
  <c r="M84" i="10"/>
  <c r="Q84" i="10"/>
  <c r="R84" i="10"/>
  <c r="V84" i="10"/>
  <c r="G85" i="10"/>
  <c r="H85" i="10"/>
  <c r="L85" i="10"/>
  <c r="M85" i="10"/>
  <c r="Q85" i="10"/>
  <c r="R85" i="10"/>
  <c r="V85" i="10"/>
  <c r="G86" i="10"/>
  <c r="H86" i="10"/>
  <c r="L86" i="10"/>
  <c r="M86" i="10"/>
  <c r="Q86" i="10"/>
  <c r="R86" i="10"/>
  <c r="V86" i="10"/>
  <c r="G87" i="10"/>
  <c r="H87" i="10"/>
  <c r="L87" i="10"/>
  <c r="M87" i="10"/>
  <c r="Q87" i="10"/>
  <c r="R87" i="10"/>
  <c r="V87" i="10"/>
  <c r="G88" i="10"/>
  <c r="H88" i="10"/>
  <c r="L88" i="10"/>
  <c r="M88" i="10"/>
  <c r="Q88" i="10"/>
  <c r="R88" i="10"/>
  <c r="V88" i="10"/>
  <c r="G89" i="10"/>
  <c r="H89" i="10"/>
  <c r="L89" i="10"/>
  <c r="M89" i="10"/>
  <c r="Q89" i="10"/>
  <c r="R89" i="10"/>
  <c r="V89" i="10"/>
  <c r="G90" i="10"/>
  <c r="W90" i="10" s="1"/>
  <c r="H90" i="10"/>
  <c r="L90" i="10"/>
  <c r="M90" i="10"/>
  <c r="Q90" i="10"/>
  <c r="R90" i="10"/>
  <c r="V90" i="10"/>
  <c r="G91" i="10"/>
  <c r="H91" i="10"/>
  <c r="L91" i="10"/>
  <c r="M91" i="10"/>
  <c r="Q91" i="10"/>
  <c r="R91" i="10"/>
  <c r="V91" i="10"/>
  <c r="G92" i="10"/>
  <c r="H92" i="10"/>
  <c r="L92" i="10"/>
  <c r="M92" i="10"/>
  <c r="Q92" i="10"/>
  <c r="R92" i="10"/>
  <c r="V92" i="10"/>
  <c r="G93" i="10"/>
  <c r="W93" i="10" s="1"/>
  <c r="H93" i="10"/>
  <c r="L93" i="10"/>
  <c r="M93" i="10"/>
  <c r="Q93" i="10"/>
  <c r="R93" i="10"/>
  <c r="V93" i="10"/>
  <c r="G94" i="10"/>
  <c r="W94" i="10" s="1"/>
  <c r="H94" i="10"/>
  <c r="L94" i="10"/>
  <c r="M94" i="10"/>
  <c r="Q94" i="10"/>
  <c r="R94" i="10"/>
  <c r="V94" i="10"/>
  <c r="G95" i="10"/>
  <c r="W95" i="10" s="1"/>
  <c r="H95" i="10"/>
  <c r="L95" i="10"/>
  <c r="M95" i="10"/>
  <c r="Q95" i="10"/>
  <c r="R95" i="10"/>
  <c r="V95" i="10"/>
  <c r="G96" i="10"/>
  <c r="W96" i="10" s="1"/>
  <c r="H96" i="10"/>
  <c r="L96" i="10"/>
  <c r="M96" i="10"/>
  <c r="Q96" i="10"/>
  <c r="R96" i="10"/>
  <c r="V96" i="10"/>
  <c r="G97" i="10"/>
  <c r="W97" i="10" s="1"/>
  <c r="H97" i="10"/>
  <c r="L97" i="10"/>
  <c r="M97" i="10"/>
  <c r="Q97" i="10"/>
  <c r="R97" i="10"/>
  <c r="V97" i="10"/>
  <c r="G98" i="10"/>
  <c r="W98" i="10" s="1"/>
  <c r="H98" i="10"/>
  <c r="L98" i="10"/>
  <c r="M98" i="10"/>
  <c r="Q98" i="10"/>
  <c r="R98" i="10"/>
  <c r="V98" i="10"/>
  <c r="G99" i="10"/>
  <c r="W99" i="10" s="1"/>
  <c r="H99" i="10"/>
  <c r="L99" i="10"/>
  <c r="M99" i="10"/>
  <c r="Q99" i="10"/>
  <c r="R99" i="10"/>
  <c r="V99" i="10"/>
  <c r="G100" i="10"/>
  <c r="W100" i="10" s="1"/>
  <c r="H100" i="10"/>
  <c r="L100" i="10"/>
  <c r="M100" i="10"/>
  <c r="Q100" i="10"/>
  <c r="R100" i="10"/>
  <c r="V100" i="10"/>
  <c r="G101" i="10"/>
  <c r="W101" i="10" s="1"/>
  <c r="H101" i="10"/>
  <c r="L101" i="10"/>
  <c r="M101" i="10"/>
  <c r="Q101" i="10"/>
  <c r="R101" i="10"/>
  <c r="V101" i="10"/>
  <c r="G102" i="10"/>
  <c r="W102" i="10" s="1"/>
  <c r="H102" i="10"/>
  <c r="L102" i="10"/>
  <c r="M102" i="10"/>
  <c r="Q102" i="10"/>
  <c r="R102" i="10"/>
  <c r="V102" i="10"/>
  <c r="G103" i="10"/>
  <c r="W103" i="10" s="1"/>
  <c r="H103" i="10"/>
  <c r="L103" i="10"/>
  <c r="M103" i="10"/>
  <c r="Q103" i="10"/>
  <c r="R103" i="10"/>
  <c r="V103" i="10"/>
  <c r="G104" i="10"/>
  <c r="W104" i="10" s="1"/>
  <c r="H104" i="10"/>
  <c r="L104" i="10"/>
  <c r="M104" i="10"/>
  <c r="Q104" i="10"/>
  <c r="R104" i="10"/>
  <c r="V104" i="10"/>
  <c r="G105" i="10"/>
  <c r="W105" i="10" s="1"/>
  <c r="H105" i="10"/>
  <c r="L105" i="10"/>
  <c r="M105" i="10"/>
  <c r="Q105" i="10"/>
  <c r="R105" i="10"/>
  <c r="V105" i="10"/>
  <c r="G106" i="10"/>
  <c r="W106" i="10" s="1"/>
  <c r="H106" i="10"/>
  <c r="L106" i="10"/>
  <c r="M106" i="10"/>
  <c r="Q106" i="10"/>
  <c r="R106" i="10"/>
  <c r="V106" i="10"/>
  <c r="G107" i="10"/>
  <c r="W107" i="10" s="1"/>
  <c r="H107" i="10"/>
  <c r="L107" i="10"/>
  <c r="M107" i="10"/>
  <c r="Q107" i="10"/>
  <c r="R107" i="10"/>
  <c r="V107" i="10"/>
  <c r="G108" i="10"/>
  <c r="W108" i="10" s="1"/>
  <c r="H108" i="10"/>
  <c r="L108" i="10"/>
  <c r="M108" i="10"/>
  <c r="Q108" i="10"/>
  <c r="R108" i="10"/>
  <c r="V108" i="10"/>
  <c r="G109" i="10"/>
  <c r="W109" i="10" s="1"/>
  <c r="H109" i="10"/>
  <c r="L109" i="10"/>
  <c r="M109" i="10"/>
  <c r="Q109" i="10"/>
  <c r="R109" i="10"/>
  <c r="V109" i="10"/>
  <c r="G110" i="10"/>
  <c r="W110" i="10" s="1"/>
  <c r="H110" i="10"/>
  <c r="L110" i="10"/>
  <c r="M110" i="10"/>
  <c r="Q110" i="10"/>
  <c r="R110" i="10"/>
  <c r="V110" i="10"/>
  <c r="G111" i="10"/>
  <c r="W111" i="10" s="1"/>
  <c r="H111" i="10"/>
  <c r="L111" i="10"/>
  <c r="M111" i="10"/>
  <c r="Q111" i="10"/>
  <c r="R111" i="10"/>
  <c r="V111" i="10"/>
  <c r="G112" i="10"/>
  <c r="W112" i="10" s="1"/>
  <c r="H112" i="10"/>
  <c r="L112" i="10"/>
  <c r="M112" i="10"/>
  <c r="Q112" i="10"/>
  <c r="R112" i="10"/>
  <c r="V112" i="10"/>
  <c r="G113" i="10"/>
  <c r="W113" i="10" s="1"/>
  <c r="H113" i="10"/>
  <c r="L113" i="10"/>
  <c r="M113" i="10"/>
  <c r="Q113" i="10"/>
  <c r="R113" i="10"/>
  <c r="V113" i="10"/>
  <c r="G114" i="10"/>
  <c r="W114" i="10" s="1"/>
  <c r="H114" i="10"/>
  <c r="L114" i="10"/>
  <c r="M114" i="10"/>
  <c r="Q114" i="10"/>
  <c r="R114" i="10"/>
  <c r="V114" i="10"/>
  <c r="G115" i="10"/>
  <c r="W115" i="10" s="1"/>
  <c r="H115" i="10"/>
  <c r="L115" i="10"/>
  <c r="M115" i="10"/>
  <c r="Q115" i="10"/>
  <c r="R115" i="10"/>
  <c r="V115" i="10"/>
  <c r="G116" i="10"/>
  <c r="W116" i="10" s="1"/>
  <c r="H116" i="10"/>
  <c r="L116" i="10"/>
  <c r="M116" i="10"/>
  <c r="Q116" i="10"/>
  <c r="R116" i="10"/>
  <c r="V116" i="10"/>
  <c r="G117" i="10"/>
  <c r="W117" i="10" s="1"/>
  <c r="H117" i="10"/>
  <c r="L117" i="10"/>
  <c r="M117" i="10"/>
  <c r="Q117" i="10"/>
  <c r="R117" i="10"/>
  <c r="V117" i="10"/>
  <c r="G118" i="10"/>
  <c r="W118" i="10" s="1"/>
  <c r="H118" i="10"/>
  <c r="L118" i="10"/>
  <c r="M118" i="10"/>
  <c r="Q118" i="10"/>
  <c r="R118" i="10"/>
  <c r="V118" i="10"/>
  <c r="G119" i="10"/>
  <c r="W119" i="10" s="1"/>
  <c r="H119" i="10"/>
  <c r="L119" i="10"/>
  <c r="M119" i="10"/>
  <c r="Q119" i="10"/>
  <c r="R119" i="10"/>
  <c r="V119" i="10"/>
  <c r="G120" i="10"/>
  <c r="W120" i="10" s="1"/>
  <c r="H120" i="10"/>
  <c r="L120" i="10"/>
  <c r="M120" i="10"/>
  <c r="Q120" i="10"/>
  <c r="R120" i="10"/>
  <c r="V120" i="10"/>
  <c r="G121" i="10"/>
  <c r="W121" i="10" s="1"/>
  <c r="H121" i="10"/>
  <c r="L121" i="10"/>
  <c r="M121" i="10"/>
  <c r="Q121" i="10"/>
  <c r="R121" i="10"/>
  <c r="V121" i="10"/>
  <c r="G122" i="10"/>
  <c r="W122" i="10" s="1"/>
  <c r="H122" i="10"/>
  <c r="L122" i="10"/>
  <c r="M122" i="10"/>
  <c r="Q122" i="10"/>
  <c r="R122" i="10"/>
  <c r="V122" i="10"/>
  <c r="G123" i="10"/>
  <c r="W123" i="10" s="1"/>
  <c r="H123" i="10"/>
  <c r="L123" i="10"/>
  <c r="M123" i="10"/>
  <c r="Q123" i="10"/>
  <c r="R123" i="10"/>
  <c r="V123" i="10"/>
  <c r="G124" i="10"/>
  <c r="W124" i="10" s="1"/>
  <c r="H124" i="10"/>
  <c r="L124" i="10"/>
  <c r="M124" i="10"/>
  <c r="Q124" i="10"/>
  <c r="R124" i="10"/>
  <c r="V124" i="10"/>
  <c r="G125" i="10"/>
  <c r="W125" i="10" s="1"/>
  <c r="H125" i="10"/>
  <c r="L125" i="10"/>
  <c r="M125" i="10"/>
  <c r="Q125" i="10"/>
  <c r="R125" i="10"/>
  <c r="V125" i="10"/>
  <c r="G126" i="10"/>
  <c r="W126" i="10" s="1"/>
  <c r="H126" i="10"/>
  <c r="L126" i="10"/>
  <c r="M126" i="10"/>
  <c r="Q126" i="10"/>
  <c r="R126" i="10"/>
  <c r="V126" i="10"/>
  <c r="G127" i="10"/>
  <c r="W127" i="10" s="1"/>
  <c r="H127" i="10"/>
  <c r="L127" i="10"/>
  <c r="M127" i="10"/>
  <c r="Q127" i="10"/>
  <c r="R127" i="10"/>
  <c r="V127" i="10"/>
  <c r="G128" i="10"/>
  <c r="W128" i="10" s="1"/>
  <c r="H128" i="10"/>
  <c r="L128" i="10"/>
  <c r="M128" i="10"/>
  <c r="Q128" i="10"/>
  <c r="R128" i="10"/>
  <c r="V128" i="10"/>
  <c r="G129" i="10"/>
  <c r="W129" i="10" s="1"/>
  <c r="H129" i="10"/>
  <c r="L129" i="10"/>
  <c r="M129" i="10"/>
  <c r="Q129" i="10"/>
  <c r="R129" i="10"/>
  <c r="V129" i="10"/>
  <c r="G130" i="10"/>
  <c r="W130" i="10" s="1"/>
  <c r="H130" i="10"/>
  <c r="L130" i="10"/>
  <c r="M130" i="10"/>
  <c r="Q130" i="10"/>
  <c r="R130" i="10"/>
  <c r="V130" i="10"/>
  <c r="G131" i="10"/>
  <c r="W131" i="10" s="1"/>
  <c r="H131" i="10"/>
  <c r="L131" i="10"/>
  <c r="M131" i="10"/>
  <c r="Q131" i="10"/>
  <c r="R131" i="10"/>
  <c r="V131" i="10"/>
  <c r="G132" i="10"/>
  <c r="W132" i="10" s="1"/>
  <c r="H132" i="10"/>
  <c r="L132" i="10"/>
  <c r="M132" i="10"/>
  <c r="Q132" i="10"/>
  <c r="R132" i="10"/>
  <c r="V132" i="10"/>
  <c r="G133" i="10"/>
  <c r="W133" i="10" s="1"/>
  <c r="H133" i="10"/>
  <c r="L133" i="10"/>
  <c r="M133" i="10"/>
  <c r="Q133" i="10"/>
  <c r="R133" i="10"/>
  <c r="V133" i="10"/>
  <c r="G134" i="10"/>
  <c r="W134" i="10" s="1"/>
  <c r="H134" i="10"/>
  <c r="L134" i="10"/>
  <c r="M134" i="10"/>
  <c r="Q134" i="10"/>
  <c r="R134" i="10"/>
  <c r="V134" i="10"/>
  <c r="G135" i="10"/>
  <c r="W135" i="10" s="1"/>
  <c r="H135" i="10"/>
  <c r="L135" i="10"/>
  <c r="M135" i="10"/>
  <c r="Q135" i="10"/>
  <c r="R135" i="10"/>
  <c r="V135" i="10"/>
  <c r="G136" i="10"/>
  <c r="W136" i="10" s="1"/>
  <c r="H136" i="10"/>
  <c r="L136" i="10"/>
  <c r="M136" i="10"/>
  <c r="Q136" i="10"/>
  <c r="R136" i="10"/>
  <c r="V136" i="10"/>
  <c r="G137" i="10"/>
  <c r="W137" i="10" s="1"/>
  <c r="H137" i="10"/>
  <c r="L137" i="10"/>
  <c r="M137" i="10"/>
  <c r="Q137" i="10"/>
  <c r="R137" i="10"/>
  <c r="V137" i="10"/>
  <c r="G8" i="11"/>
  <c r="H8" i="11"/>
  <c r="L8" i="11"/>
  <c r="M8" i="11"/>
  <c r="Q8" i="11"/>
  <c r="R8" i="11"/>
  <c r="V8" i="11"/>
  <c r="W8" i="11"/>
  <c r="G9" i="11"/>
  <c r="H9" i="11"/>
  <c r="L9" i="11"/>
  <c r="M9" i="11"/>
  <c r="Q9" i="11"/>
  <c r="R9" i="11"/>
  <c r="V9" i="11"/>
  <c r="W9" i="11"/>
  <c r="G10" i="11"/>
  <c r="H10" i="11"/>
  <c r="L10" i="11"/>
  <c r="M10" i="11"/>
  <c r="Q10" i="11"/>
  <c r="R10" i="11"/>
  <c r="V10" i="11"/>
  <c r="W10" i="11"/>
  <c r="G11" i="11"/>
  <c r="H11" i="11"/>
  <c r="L11" i="11"/>
  <c r="M11" i="11"/>
  <c r="Q11" i="11"/>
  <c r="R11" i="11"/>
  <c r="V11" i="11"/>
  <c r="W11" i="11"/>
  <c r="G12" i="11"/>
  <c r="H12" i="11"/>
  <c r="L12" i="11"/>
  <c r="M12" i="11"/>
  <c r="Q12" i="11"/>
  <c r="R12" i="11"/>
  <c r="V12" i="11"/>
  <c r="W12" i="11"/>
  <c r="G13" i="11"/>
  <c r="H13" i="11"/>
  <c r="L13" i="11"/>
  <c r="M13" i="11"/>
  <c r="Q13" i="11"/>
  <c r="R13" i="11"/>
  <c r="V13" i="11"/>
  <c r="W13" i="11"/>
  <c r="V7" i="11"/>
  <c r="V6" i="11" s="1"/>
  <c r="R7" i="11"/>
  <c r="Q7" i="11"/>
  <c r="Q6" i="11" s="1"/>
  <c r="M7" i="11"/>
  <c r="L7" i="11"/>
  <c r="L6" i="11" s="1"/>
  <c r="H7" i="11"/>
  <c r="G7" i="11"/>
  <c r="W7" i="11" s="1"/>
  <c r="B9" i="6"/>
  <c r="B10" i="6"/>
  <c r="B11" i="6"/>
  <c r="F11" i="2"/>
  <c r="F12" i="2"/>
  <c r="F13" i="2"/>
  <c r="F14" i="2"/>
  <c r="G8" i="8"/>
  <c r="H8" i="8"/>
  <c r="L8" i="8"/>
  <c r="M8" i="8"/>
  <c r="Q8" i="8"/>
  <c r="R8" i="8"/>
  <c r="V8" i="8"/>
  <c r="W8" i="8"/>
  <c r="G9" i="8"/>
  <c r="H9" i="8"/>
  <c r="L9" i="8"/>
  <c r="M9" i="8"/>
  <c r="Q9" i="8"/>
  <c r="R9" i="8"/>
  <c r="V9" i="8"/>
  <c r="W9" i="8"/>
  <c r="G10" i="8"/>
  <c r="H10" i="8"/>
  <c r="L10" i="8"/>
  <c r="M10" i="8"/>
  <c r="Q10" i="8"/>
  <c r="R10" i="8"/>
  <c r="V10" i="8"/>
  <c r="W10" i="8"/>
  <c r="G11" i="8"/>
  <c r="H11" i="8"/>
  <c r="L11" i="8"/>
  <c r="M11" i="8"/>
  <c r="Q11" i="8"/>
  <c r="R11" i="8"/>
  <c r="V11" i="8"/>
  <c r="W11" i="8"/>
  <c r="G12" i="8"/>
  <c r="H12" i="8"/>
  <c r="L12" i="8"/>
  <c r="M12" i="8"/>
  <c r="Q12" i="8"/>
  <c r="R12" i="8"/>
  <c r="V12" i="8"/>
  <c r="W12" i="8"/>
  <c r="G13" i="8"/>
  <c r="H13" i="8"/>
  <c r="L13" i="8"/>
  <c r="M13" i="8"/>
  <c r="Q13" i="8"/>
  <c r="R13" i="8"/>
  <c r="V13" i="8"/>
  <c r="W13" i="8"/>
  <c r="G14" i="8"/>
  <c r="H14" i="8"/>
  <c r="L14" i="8"/>
  <c r="M14" i="8"/>
  <c r="Q14" i="8"/>
  <c r="R14" i="8"/>
  <c r="V14" i="8"/>
  <c r="W14" i="8"/>
  <c r="G15" i="8"/>
  <c r="H15" i="8"/>
  <c r="L15" i="8"/>
  <c r="M15" i="8"/>
  <c r="Q15" i="8"/>
  <c r="R15" i="8"/>
  <c r="V15" i="8"/>
  <c r="W15" i="8"/>
  <c r="G8" i="6"/>
  <c r="H8" i="6"/>
  <c r="L8" i="6"/>
  <c r="M8" i="6"/>
  <c r="Q8" i="6"/>
  <c r="R8" i="6"/>
  <c r="V8" i="6"/>
  <c r="W8" i="6"/>
  <c r="G9" i="6"/>
  <c r="H9" i="6"/>
  <c r="L9" i="6"/>
  <c r="M9" i="6"/>
  <c r="Q9" i="6"/>
  <c r="R9" i="6"/>
  <c r="V9" i="6"/>
  <c r="W9" i="6"/>
  <c r="G10" i="6"/>
  <c r="H10" i="6"/>
  <c r="L10" i="6"/>
  <c r="M10" i="6"/>
  <c r="Q10" i="6"/>
  <c r="R10" i="6"/>
  <c r="V10" i="6"/>
  <c r="W10" i="6"/>
  <c r="G11" i="6"/>
  <c r="H11" i="6"/>
  <c r="L11" i="6"/>
  <c r="M11" i="6"/>
  <c r="Q11" i="6"/>
  <c r="R11" i="6"/>
  <c r="V11" i="6"/>
  <c r="W11" i="6"/>
  <c r="G12" i="6"/>
  <c r="H12" i="6"/>
  <c r="L12" i="6"/>
  <c r="M12" i="6"/>
  <c r="Q12" i="6"/>
  <c r="R12" i="6"/>
  <c r="V12" i="6"/>
  <c r="W12" i="6"/>
  <c r="G13" i="6"/>
  <c r="H13" i="6"/>
  <c r="L13" i="6"/>
  <c r="M13" i="6"/>
  <c r="Q13" i="6"/>
  <c r="R13" i="6"/>
  <c r="V13" i="6"/>
  <c r="W13" i="6"/>
  <c r="G14" i="6"/>
  <c r="H14" i="6"/>
  <c r="L14" i="6"/>
  <c r="M14" i="6"/>
  <c r="Q14" i="6"/>
  <c r="R14" i="6"/>
  <c r="V14" i="6"/>
  <c r="W14" i="6" s="1"/>
  <c r="G15" i="6"/>
  <c r="H15" i="6"/>
  <c r="L15" i="6"/>
  <c r="M15" i="6"/>
  <c r="Q15" i="6"/>
  <c r="R15" i="6"/>
  <c r="V15" i="6"/>
  <c r="W15" i="6"/>
  <c r="G16" i="6"/>
  <c r="H16" i="6"/>
  <c r="L16" i="6"/>
  <c r="M16" i="6"/>
  <c r="Q16" i="6"/>
  <c r="R16" i="6"/>
  <c r="V16" i="6"/>
  <c r="W16" i="6"/>
  <c r="G17" i="6"/>
  <c r="H17" i="6"/>
  <c r="L17" i="6"/>
  <c r="M17" i="6"/>
  <c r="Q17" i="6"/>
  <c r="R17" i="6"/>
  <c r="V17" i="6"/>
  <c r="W17" i="6"/>
  <c r="G18" i="6"/>
  <c r="H18" i="6"/>
  <c r="L18" i="6"/>
  <c r="M18" i="6"/>
  <c r="Q18" i="6"/>
  <c r="R18" i="6"/>
  <c r="V18" i="6"/>
  <c r="W18" i="6"/>
  <c r="G19" i="6"/>
  <c r="H19" i="6"/>
  <c r="L19" i="6"/>
  <c r="M19" i="6"/>
  <c r="Q19" i="6"/>
  <c r="R19" i="6"/>
  <c r="V19" i="6"/>
  <c r="W19" i="6"/>
  <c r="G20" i="6"/>
  <c r="H20" i="6"/>
  <c r="L20" i="6"/>
  <c r="M20" i="6"/>
  <c r="Q20" i="6"/>
  <c r="R20" i="6"/>
  <c r="V20" i="6"/>
  <c r="W20" i="6"/>
  <c r="G21" i="6"/>
  <c r="H21" i="6"/>
  <c r="L21" i="6"/>
  <c r="M21" i="6"/>
  <c r="Q21" i="6"/>
  <c r="R21" i="6"/>
  <c r="V21" i="6"/>
  <c r="W21" i="6"/>
  <c r="G22" i="6"/>
  <c r="H22" i="6"/>
  <c r="L22" i="6"/>
  <c r="M22" i="6"/>
  <c r="Q22" i="6"/>
  <c r="R22" i="6"/>
  <c r="V22" i="6"/>
  <c r="W22" i="6"/>
  <c r="G23" i="6"/>
  <c r="H23" i="6"/>
  <c r="L23" i="6"/>
  <c r="M23" i="6"/>
  <c r="Q23" i="6"/>
  <c r="R23" i="6"/>
  <c r="V23" i="6"/>
  <c r="W23" i="6"/>
  <c r="G24" i="6"/>
  <c r="H24" i="6"/>
  <c r="L24" i="6"/>
  <c r="M24" i="6"/>
  <c r="Q24" i="6"/>
  <c r="R24" i="6"/>
  <c r="V24" i="6"/>
  <c r="W24" i="6"/>
  <c r="G25" i="6"/>
  <c r="H25" i="6"/>
  <c r="L25" i="6"/>
  <c r="M25" i="6"/>
  <c r="Q25" i="6"/>
  <c r="R25" i="6"/>
  <c r="V25" i="6"/>
  <c r="W25" i="6"/>
  <c r="G26" i="6"/>
  <c r="H26" i="6"/>
  <c r="L26" i="6"/>
  <c r="M26" i="6"/>
  <c r="Q26" i="6"/>
  <c r="R26" i="6"/>
  <c r="V26" i="6"/>
  <c r="W26" i="6"/>
  <c r="Q6" i="10"/>
  <c r="V7" i="10"/>
  <c r="R7" i="10"/>
  <c r="Q7" i="10"/>
  <c r="M7" i="10"/>
  <c r="L7" i="10"/>
  <c r="H7" i="10"/>
  <c r="G7" i="10"/>
  <c r="W7" i="10" s="1"/>
  <c r="V6" i="10"/>
  <c r="L6" i="10"/>
  <c r="V7" i="9"/>
  <c r="R7" i="9"/>
  <c r="Q7" i="9"/>
  <c r="M7" i="9"/>
  <c r="L7" i="9"/>
  <c r="H7" i="9"/>
  <c r="G7" i="9"/>
  <c r="W7" i="9" s="1"/>
  <c r="W6" i="9" s="1"/>
  <c r="V6" i="9"/>
  <c r="Q6" i="9"/>
  <c r="L6" i="9"/>
  <c r="V7" i="8"/>
  <c r="R7" i="8"/>
  <c r="Q7" i="8"/>
  <c r="M7" i="8"/>
  <c r="L7" i="8"/>
  <c r="H7" i="8"/>
  <c r="G7" i="8"/>
  <c r="W7" i="8" s="1"/>
  <c r="V6" i="8"/>
  <c r="Q6" i="8"/>
  <c r="L6" i="8"/>
  <c r="W89" i="10" l="1"/>
  <c r="W81" i="10"/>
  <c r="W77" i="10"/>
  <c r="W73" i="10"/>
  <c r="W69" i="10"/>
  <c r="W61" i="10"/>
  <c r="W82" i="10"/>
  <c r="W66" i="10"/>
  <c r="W58" i="10"/>
  <c r="W46" i="10"/>
  <c r="W30" i="10"/>
  <c r="W91" i="10"/>
  <c r="W87" i="10"/>
  <c r="W83" i="10"/>
  <c r="W79" i="10"/>
  <c r="W75" i="10"/>
  <c r="W71" i="10"/>
  <c r="W67" i="10"/>
  <c r="W63" i="10"/>
  <c r="W59" i="10"/>
  <c r="W55" i="10"/>
  <c r="W51" i="10"/>
  <c r="W47" i="10"/>
  <c r="W43" i="10"/>
  <c r="W39" i="10"/>
  <c r="W35" i="10"/>
  <c r="W31" i="10"/>
  <c r="W27" i="10"/>
  <c r="W23" i="10"/>
  <c r="W19" i="10"/>
  <c r="W15" i="10"/>
  <c r="W11" i="10"/>
  <c r="W85" i="10"/>
  <c r="W57" i="10"/>
  <c r="W53" i="10"/>
  <c r="W49" i="10"/>
  <c r="W45" i="10"/>
  <c r="W41" i="10"/>
  <c r="W37" i="10"/>
  <c r="W33" i="10"/>
  <c r="W29" i="10"/>
  <c r="W25" i="10"/>
  <c r="W21" i="10"/>
  <c r="W17" i="10"/>
  <c r="W13" i="10"/>
  <c r="W9" i="10"/>
  <c r="W86" i="10"/>
  <c r="W78" i="10"/>
  <c r="W74" i="10"/>
  <c r="W70" i="10"/>
  <c r="W62" i="10"/>
  <c r="W54" i="10"/>
  <c r="W50" i="10"/>
  <c r="W42" i="10"/>
  <c r="W38" i="10"/>
  <c r="W34" i="10"/>
  <c r="W26" i="10"/>
  <c r="W22" i="10"/>
  <c r="W18" i="10"/>
  <c r="W14" i="10"/>
  <c r="W10" i="10"/>
  <c r="W92" i="10"/>
  <c r="W88" i="10"/>
  <c r="W84" i="10"/>
  <c r="W80" i="10"/>
  <c r="W76" i="10"/>
  <c r="W72" i="10"/>
  <c r="W68" i="10"/>
  <c r="W64" i="10"/>
  <c r="W60" i="10"/>
  <c r="W56" i="10"/>
  <c r="W52" i="10"/>
  <c r="W48" i="10"/>
  <c r="W44" i="10"/>
  <c r="W40" i="10"/>
  <c r="W36" i="10"/>
  <c r="W32" i="10"/>
  <c r="W28" i="10"/>
  <c r="W24" i="10"/>
  <c r="W20" i="10"/>
  <c r="W16" i="10"/>
  <c r="W12" i="10"/>
  <c r="W8" i="10"/>
  <c r="W6" i="10"/>
  <c r="W6" i="11"/>
  <c r="G6" i="11"/>
  <c r="W6" i="8"/>
  <c r="G6" i="10"/>
  <c r="G6" i="9"/>
  <c r="G6" i="8"/>
  <c r="B8" i="6" l="1"/>
  <c r="B7" i="6"/>
  <c r="V7" i="6" l="1"/>
  <c r="R7" i="6"/>
  <c r="Q7" i="6"/>
  <c r="M7" i="6"/>
  <c r="L7" i="6"/>
  <c r="H7" i="6"/>
  <c r="G7" i="6"/>
  <c r="D5" i="5"/>
  <c r="E5" i="5"/>
  <c r="F5" i="5"/>
  <c r="G5" i="5"/>
  <c r="H5" i="5"/>
  <c r="I5" i="5"/>
  <c r="C5" i="5"/>
  <c r="F10" i="2"/>
  <c r="H9" i="2"/>
  <c r="V6" i="6" l="1"/>
  <c r="W7" i="6"/>
  <c r="Q6" i="6"/>
  <c r="L6" i="6"/>
  <c r="F7" i="2"/>
  <c r="G6" i="6"/>
  <c r="K5" i="5"/>
  <c r="C6" i="2" s="1"/>
  <c r="W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8" authorId="0" shapeId="0" xr:uid="{00000000-0006-0000-0200-000001000000}">
      <text>
        <r>
          <rPr>
            <sz val="9"/>
            <color indexed="81"/>
            <rFont val="Segoe UI"/>
            <family val="2"/>
          </rPr>
          <t>CB - Conhecimentos Básicos
CE - Conhecimentos Específicos</t>
        </r>
      </text>
    </comment>
    <comment ref="D8" authorId="0" shapeId="0" xr:uid="{00000000-0006-0000-0200-000002000000}">
      <text>
        <r>
          <rPr>
            <sz val="9"/>
            <color indexed="81"/>
            <rFont val="Segoe UI"/>
            <family val="2"/>
          </rPr>
          <t>Peso conform edital</t>
        </r>
      </text>
    </comment>
    <comment ref="E8" authorId="0" shapeId="0" xr:uid="{00000000-0006-0000-0200-000003000000}">
      <text>
        <r>
          <rPr>
            <sz val="9"/>
            <color indexed="81"/>
            <rFont val="Segoe UI"/>
            <family val="2"/>
          </rPr>
          <t>Quantidade de questões sugeridas</t>
        </r>
      </text>
    </comment>
  </commentList>
</comments>
</file>

<file path=xl/sharedStrings.xml><?xml version="1.0" encoding="utf-8"?>
<sst xmlns="http://schemas.openxmlformats.org/spreadsheetml/2006/main" count="968" uniqueCount="271">
  <si>
    <t>nº</t>
  </si>
  <si>
    <t>Disciplina</t>
  </si>
  <si>
    <t>Classificação</t>
  </si>
  <si>
    <t>Peso</t>
  </si>
  <si>
    <t>Qtd. Questões</t>
  </si>
  <si>
    <t>Total de pontos</t>
  </si>
  <si>
    <t>Tempo sugerido</t>
  </si>
  <si>
    <t>Tempo efetivo</t>
  </si>
  <si>
    <t>CB</t>
  </si>
  <si>
    <t xml:space="preserve">Disponível para estudo: </t>
  </si>
  <si>
    <t>Órgão</t>
  </si>
  <si>
    <t>Publicação</t>
  </si>
  <si>
    <t>Banca</t>
  </si>
  <si>
    <t>Link do edital</t>
  </si>
  <si>
    <t>Cargo</t>
  </si>
  <si>
    <t>Pré-requisitos</t>
  </si>
  <si>
    <t>Remuneração</t>
  </si>
  <si>
    <t>Vagas / Nomeações</t>
  </si>
  <si>
    <t>Incrições até</t>
  </si>
  <si>
    <t>Valor</t>
  </si>
  <si>
    <t>Data da Prova Objetiva</t>
  </si>
  <si>
    <t>Horas alocadas para estudo</t>
  </si>
  <si>
    <t>Intervalo</t>
  </si>
  <si>
    <t>Seg</t>
  </si>
  <si>
    <t>Ter</t>
  </si>
  <si>
    <t>Qua</t>
  </si>
  <si>
    <t>Qui</t>
  </si>
  <si>
    <t>Sex</t>
  </si>
  <si>
    <t>Sáb</t>
  </si>
  <si>
    <t>Dom</t>
  </si>
  <si>
    <t>06:00</t>
  </si>
  <si>
    <t>06:30</t>
  </si>
  <si>
    <t>07:00</t>
  </si>
  <si>
    <t>Estudar</t>
  </si>
  <si>
    <t>07:30</t>
  </si>
  <si>
    <t>estudar</t>
  </si>
  <si>
    <t>08:00</t>
  </si>
  <si>
    <t>08:30</t>
  </si>
  <si>
    <t>09:00</t>
  </si>
  <si>
    <t>09:30</t>
  </si>
  <si>
    <t>10:00</t>
  </si>
  <si>
    <t>10:30</t>
  </si>
  <si>
    <t>11:00</t>
  </si>
  <si>
    <t>11:30</t>
  </si>
  <si>
    <t>12:00</t>
  </si>
  <si>
    <t>12:30</t>
  </si>
  <si>
    <t>13:00</t>
  </si>
  <si>
    <t>13:30</t>
  </si>
  <si>
    <t>14:00</t>
  </si>
  <si>
    <t>14:30</t>
  </si>
  <si>
    <t>15:00</t>
  </si>
  <si>
    <t>15:30</t>
  </si>
  <si>
    <t>16:00</t>
  </si>
  <si>
    <t>16:30</t>
  </si>
  <si>
    <t>17:00</t>
  </si>
  <si>
    <t>17:30</t>
  </si>
  <si>
    <t>18:00</t>
  </si>
  <si>
    <t>18:30</t>
  </si>
  <si>
    <t>19:00</t>
  </si>
  <si>
    <t>19:30</t>
  </si>
  <si>
    <t>20:00</t>
  </si>
  <si>
    <t>20:30</t>
  </si>
  <si>
    <t>21:00</t>
  </si>
  <si>
    <t>21:30</t>
  </si>
  <si>
    <t>22:00</t>
  </si>
  <si>
    <t>22:30</t>
  </si>
  <si>
    <t>23:00</t>
  </si>
  <si>
    <t>23:30</t>
  </si>
  <si>
    <t>00:00</t>
  </si>
  <si>
    <t>Total</t>
  </si>
  <si>
    <t>Estudo inicial</t>
  </si>
  <si>
    <t>Total hora</t>
  </si>
  <si>
    <t>1º revisão (24 h)</t>
  </si>
  <si>
    <t>Total horas</t>
  </si>
  <si>
    <t>2ª revisão  (7 dias)</t>
  </si>
  <si>
    <t>3ª revisão (15 dias)</t>
  </si>
  <si>
    <t>Total de horas</t>
  </si>
  <si>
    <t>Disciplinas</t>
  </si>
  <si>
    <t>Conteúdo</t>
  </si>
  <si>
    <t>Data</t>
  </si>
  <si>
    <t>hora inicial</t>
  </si>
  <si>
    <t>hora final</t>
  </si>
  <si>
    <t>data sugerida</t>
  </si>
  <si>
    <t>Revisado?</t>
  </si>
  <si>
    <t>Não</t>
  </si>
  <si>
    <t>Sim</t>
  </si>
  <si>
    <t>Anotações</t>
  </si>
  <si>
    <t xml:space="preserve">Língua portuguesa </t>
  </si>
  <si>
    <t>Normas Aplicávies aos Servidores Públicos Federais</t>
  </si>
  <si>
    <t xml:space="preserve">Regimento Interno do Tribunal Regional Eleitoral do Pará </t>
  </si>
  <si>
    <t>Conhecimentos Específicos</t>
  </si>
  <si>
    <t>CE</t>
  </si>
  <si>
    <t xml:space="preserve">1 Compreensão e interpretação de textos de gêneros variados. </t>
  </si>
  <si>
    <t xml:space="preserve">2 Reconhecimento de tipos e gêneros textuais. </t>
  </si>
  <si>
    <t xml:space="preserve">3 Domínio da ortografia oficial. </t>
  </si>
  <si>
    <t xml:space="preserve">4 Domínio dos mecanismos de coesão textual. </t>
  </si>
  <si>
    <t xml:space="preserve">4.1 Emprego de elementos de referenciação, substituição e repetição, de conectores e de outros elementos de sequenciação textual. </t>
  </si>
  <si>
    <t xml:space="preserve">4.2 Emprego de tempos e modos verbais. </t>
  </si>
  <si>
    <t xml:space="preserve">5 Domínio da estrutura morfossintática do período. </t>
  </si>
  <si>
    <t xml:space="preserve">5.1 Emprego das classes de palavras. </t>
  </si>
  <si>
    <t xml:space="preserve">5.2 Relações de coordenação entre orações e entre termos da oração. </t>
  </si>
  <si>
    <t xml:space="preserve">5.3 Relações de subordinação entre orações e entre termos da oração. </t>
  </si>
  <si>
    <t xml:space="preserve">5.4 Emprego dos sinais de pontuação. </t>
  </si>
  <si>
    <t xml:space="preserve">5.5 Concordância verbal e nominal. </t>
  </si>
  <si>
    <t xml:space="preserve">5.6 Regência verbal e nominal. </t>
  </si>
  <si>
    <t xml:space="preserve">5.7 Emprego do sinal indicativo de crase. </t>
  </si>
  <si>
    <t xml:space="preserve">5.8 Colocação dos pronomes átonos. </t>
  </si>
  <si>
    <t xml:space="preserve">6 Reescrita de frases e parágrafos do texto. </t>
  </si>
  <si>
    <t>6.1 Significação das palavras.</t>
  </si>
  <si>
    <t xml:space="preserve">6.2 Substituição de palavras ou de trechos de texto. </t>
  </si>
  <si>
    <t xml:space="preserve">6.3 Reorganização da estrutura de orações e de períodos do texto. </t>
  </si>
  <si>
    <t>6.4 Reescrita de textos de diferentes gêneros e níveis de formalidade.</t>
  </si>
  <si>
    <t xml:space="preserve">1 Regime Jurídico dos Servidores Públicos Civis da União (Lei no 8.112/1990 e suas alterações). </t>
  </si>
  <si>
    <t xml:space="preserve">2 Carreiras dos Servidores do Poder Judiciário da União (Lei no 11.416/2006 e suas alterações). </t>
  </si>
  <si>
    <t xml:space="preserve">3 Improbidade administrativa (Lei no 8.429/1992) e suas alterações. </t>
  </si>
  <si>
    <t xml:space="preserve">4 Ética no Serviço Público. </t>
  </si>
  <si>
    <t xml:space="preserve">4.1 Ética e moral. </t>
  </si>
  <si>
    <t xml:space="preserve">4.2 Ética, princípios e valores. </t>
  </si>
  <si>
    <t>4.3 Ética e democracia: exercício da cidadania.</t>
  </si>
  <si>
    <t xml:space="preserve">4.4 Ética e função pública. </t>
  </si>
  <si>
    <t>4.5 Resolução TRE/PA no 5.389/2017.</t>
  </si>
  <si>
    <t>Direito das Pessoas com Deficiência</t>
  </si>
  <si>
    <t>1. Resolução no 2.909/2002 (publicada no DOE de 14.2.2002), com as alterações posteriores.</t>
  </si>
  <si>
    <t xml:space="preserve">1 Convenção sobre os Direitos das Pessoas com Deficiência, assinada em Nova Iorque, em 30 de março de 2007, ratificada, no âmbito do direito interno, pelo Decreto Legislativo no 186/2008. </t>
  </si>
  <si>
    <t xml:space="preserve">2 A constitucionalização dos direitos das pessoas com deficiência. A política nacional para a integração das pessoas com deficiência; diretrizes, objetivos e instrumentos. </t>
  </si>
  <si>
    <t>3 Lei no 7.853/1989 e Decreto no 3.298/1999, e suas alterações. As responsabilidades do Poder Público. Educação. Saúde. Formação</t>
  </si>
  <si>
    <t xml:space="preserve">profissional e do trabalho. Recursos humanos. Edificações. A criminalização do preconceito. As categorias de deficiência: física, auditiva, visual, mental, múltipla. </t>
  </si>
  <si>
    <t xml:space="preserve">4 Lei no 10.048/2000, e suas alterações (Prioridade de atendimento) posteriores. Lei no 10.098/2000, e suas alterações (promoção da acessibilidade das pessoas portadoras de deficiência ou com mobilidade reduzida). </t>
  </si>
  <si>
    <t xml:space="preserve">5 O Decreto no 5.296/2004, e suas alterações. </t>
  </si>
  <si>
    <t>6 Reserva de cargos e empregos públicos para pessoas com deficiência. 7. A ação civil pública para a tutela jurisdicional dos interesses difusos, coletivos e individuais indisponíveis ou homogêneos das pessoas com deficiência.</t>
  </si>
  <si>
    <t>Tribunal Regional Eleitoral do Pará</t>
  </si>
  <si>
    <t>Instituto Brasileiro de Formação e Capacitação - IBFC </t>
  </si>
  <si>
    <t>Técnico; Analista</t>
  </si>
  <si>
    <t>Nível médio e superior</t>
  </si>
  <si>
    <t>3+ CR</t>
  </si>
  <si>
    <t>18 de Novembro até 12 de Dezembro de 2019</t>
  </si>
  <si>
    <t>R$ 70,00 e R$ 55,00</t>
  </si>
  <si>
    <t>16 de Fevereiro de 2020</t>
  </si>
  <si>
    <t>de R$ 7.591,37 até R$ 12.455,30                   </t>
  </si>
  <si>
    <t>EDITAL N° 001/2019 - TRE PA</t>
  </si>
  <si>
    <t xml:space="preserve">Análise e projeto orientado a objetos com UML. </t>
  </si>
  <si>
    <t>Análise de requisitos funcionais e não-funcionais.</t>
  </si>
  <si>
    <t xml:space="preserve">Modelagem orientada a objetos. </t>
  </si>
  <si>
    <t xml:space="preserve">Padrões de projeto. </t>
  </si>
  <si>
    <t xml:space="preserve">Modelagem de dados. </t>
  </si>
  <si>
    <t xml:space="preserve">Modelo relacional. </t>
  </si>
  <si>
    <t xml:space="preserve">Processos de desenvolvimento de software. </t>
  </si>
  <si>
    <t xml:space="preserve">Processo iterativo e incremental. </t>
  </si>
  <si>
    <t xml:space="preserve">Processos e práticas ágeis de desenvolvimento de software. </t>
  </si>
  <si>
    <t xml:space="preserve">Test-driven Development (TDD). </t>
  </si>
  <si>
    <t xml:space="preserve">Extreme Programming (XP). </t>
  </si>
  <si>
    <t xml:space="preserve">Acceptance Test-driven Development (ATDD). </t>
  </si>
  <si>
    <t xml:space="preserve">Domain-driven Design (DDD). </t>
  </si>
  <si>
    <t xml:space="preserve">Behavior Driven Development (BDD). </t>
  </si>
  <si>
    <t xml:space="preserve">Técnicas para planejamento e priorização incremental de escopo em projetos ágeis. </t>
  </si>
  <si>
    <t>Qualidade de software: MPS.BR; CMMI.</t>
  </si>
  <si>
    <t xml:space="preserve">Norma ISO 12207. </t>
  </si>
  <si>
    <t xml:space="preserve">Métricas de qualidade: coesão e acoplamento. </t>
  </si>
  <si>
    <t>Métrica de Análise de Pontos por Função (ISO/IEC 20968) e Pontos por Caso de Uso.</t>
  </si>
  <si>
    <t xml:space="preserve">DESENVOLVIMENTO DE SOFTWARE: </t>
  </si>
  <si>
    <t xml:space="preserve">FUNDAMENTOS: </t>
  </si>
  <si>
    <t xml:space="preserve">estruturas de dados e de controle de fluxo; </t>
  </si>
  <si>
    <t xml:space="preserve">funções e procedimentos; </t>
  </si>
  <si>
    <t xml:space="preserve">conceitos de linguagens estruturadas; </t>
  </si>
  <si>
    <t>conceitos de linguagens orientadas a objetos;</t>
  </si>
  <si>
    <t>Arquitetura de Aplicações: conceitos de Web Services, SOAP e REST; conceitos sobre desenvolvimento Web e cliente/servidor.Linguagens e ambientes de programação: Aspectos gerais das linguagens PHP, Delphi e Java;</t>
  </si>
  <si>
    <t xml:space="preserve">Zend Framework; </t>
  </si>
  <si>
    <t xml:space="preserve">JEE; </t>
  </si>
  <si>
    <t xml:space="preserve">JPA; </t>
  </si>
  <si>
    <t>JSF;</t>
  </si>
  <si>
    <t xml:space="preserve"> JSP; </t>
  </si>
  <si>
    <t xml:space="preserve">Servlets; </t>
  </si>
  <si>
    <t xml:space="preserve">Taglibs; </t>
  </si>
  <si>
    <t xml:space="preserve">EJB; </t>
  </si>
  <si>
    <t xml:space="preserve">JDBC; </t>
  </si>
  <si>
    <t xml:space="preserve">JBoss Seam; </t>
  </si>
  <si>
    <t xml:space="preserve">Hibernate; </t>
  </si>
  <si>
    <t>JBPM.</t>
  </si>
  <si>
    <t>Desenvolvimento de sistemas web: HTML/HTML5, CSS3, Javascript, Angular JS, XML/XSD, AJAX, JSON. Testes:</t>
  </si>
  <si>
    <t>Conceitos: verificação e validação, tipos de teste (unidade, integração, sistema/funcional, aceitação, carga,</t>
  </si>
  <si>
    <t>desempenho, vulnerabilidade, usabilidade); Testes de unidade: JUnit, PHPunit, DUnit; Automatização de testes</t>
  </si>
  <si>
    <t>funcionais: Selenium; Testes de carga: JMeter. Análise estática de código e métricas: PMD, Findbugs e</t>
  </si>
  <si>
    <t>Checkstyle. Cobertura. Complexidade ciclomática; Ferramenta Sonar. Ferramenta de build: Maven.</t>
  </si>
  <si>
    <t>Ferramentas de gerência de configuração: Controle de Mudanças; Controle de Versão com o Git; Práticas</t>
  </si>
  <si>
    <t>ágeis: Integração Contínua; Test-driven Development (TDD); Acceptance Test-driven Development (ATDD);</t>
  </si>
  <si>
    <t>Refactoring; Entrega contínua; Jenkins; Scrum. Processo de negócio: Conceitos básicos; Identificação e</t>
  </si>
  <si>
    <t>delimitação de processos de negócio; Técnicas de mapeamento de processos (modelos AS-IS); Técnicas de</t>
  </si>
  <si>
    <t>análise e simulação de processos; Construção e mensuração de indicadores de processos; Técnicas de</t>
  </si>
  <si>
    <t>modelagem de processos (modelos TO-BE); Modelagem de processos em UML e BPMN: notação, artefatos e</t>
  </si>
  <si>
    <t>atividades.</t>
  </si>
  <si>
    <t xml:space="preserve">NOÇÕES DE TÉCNICAS E FERRAMENTAS DE INTELIGÊNCIA ARTIFICIAL: </t>
  </si>
  <si>
    <t>Aprendizado de Máquina, Algoritmos</t>
  </si>
  <si>
    <t>de Otimização, Redes Neurais, Processamento de Linguagem Natural e Visão Computacional.</t>
  </si>
  <si>
    <t xml:space="preserve">BANCO DE DADOS: Características de um SGBD; modelo relacional, em rede, hierárquico, distribuído e orientado a objetos; </t>
  </si>
  <si>
    <t xml:space="preserve">Modelagem de bancos de dados; </t>
  </si>
  <si>
    <t xml:space="preserve">Diagramas de entidades e relacionamentos; </t>
  </si>
  <si>
    <t xml:space="preserve">Linguagem SQL e PL/SQL; </t>
  </si>
  <si>
    <t xml:space="preserve">Administração de bancos de dados: instalação e manutenção, tuning, controle de acesso, backup e restore; </t>
  </si>
  <si>
    <t xml:space="preserve">Conceitos de Data Warehouse, Data Mining, Data Analytics e Data Lake; </t>
  </si>
  <si>
    <t>Conhecimentos de SGBD Oracle, Postgresql e MySQL.</t>
  </si>
  <si>
    <t xml:space="preserve">FUNDAMENTOS DE SISTEMAS OPERACIONAIS: </t>
  </si>
  <si>
    <t xml:space="preserve">Conceitos, funções, características, componentes e classificação; </t>
  </si>
  <si>
    <t>Sistemas de arquivos: facilidades esperadas, diretórios e direitos de acesso, compartilhamento e segurança, integridade; Interoperação de sistemas operacionais. Conhecimento de sistema operacional</t>
  </si>
  <si>
    <t>Windows 10.</t>
  </si>
  <si>
    <t xml:space="preserve">REDES DE COMPUTADORES: tipos e meios de transmissão e de cabeamento; </t>
  </si>
  <si>
    <t>técnicas de circuitos, pacotes e</t>
  </si>
  <si>
    <t xml:space="preserve">células; </t>
  </si>
  <si>
    <t xml:space="preserve">tecnologias de redes locais e de longa distância (LAN, MAN e WAN); </t>
  </si>
  <si>
    <t>características dos principais</t>
  </si>
  <si>
    <t xml:space="preserve">protocolos de comunicação; </t>
  </si>
  <si>
    <t xml:space="preserve">topologias; </t>
  </si>
  <si>
    <t xml:space="preserve">elementos de interconexão de redes de computadores (gateways, hubs, repetidores, bridges, switches e roteadores); </t>
  </si>
  <si>
    <t xml:space="preserve">modelo de referência OSI; </t>
  </si>
  <si>
    <t>redes Locais Virtuais (VLAN);</t>
  </si>
  <si>
    <t xml:space="preserve">características dos protocolos de controle de looping em Ethernet EAPS, Spanning Tree – IEEE 802.1d e Rapid Spanning Tree – IEEE 802.1w; </t>
  </si>
  <si>
    <t>arquitetura TCP/IP: protocolos, segmentação e endereçamento, serviço DNS e</t>
  </si>
  <si>
    <t xml:space="preserve">entidades de registros. conceitos do Multi Protocol Label Switching (MPLS). </t>
  </si>
  <si>
    <t xml:space="preserve">Conceitos dos protocolos de roteamento OSPF e BGP. </t>
  </si>
  <si>
    <t xml:space="preserve">Conceitos de roteamento IP na Internet; </t>
  </si>
  <si>
    <t xml:space="preserve">conceitos do protocolo IPv6; </t>
  </si>
  <si>
    <t xml:space="preserve">arquitetura cliente/servidor; redes sem fio (Wireless); </t>
  </si>
  <si>
    <t>gerenciamento de redes de computadores: conceitos, protocolo SNMP, agentes e gerentes, MIBs, gerenciamento de dispositivos de rede, servidores e aplicações.</t>
  </si>
  <si>
    <t xml:space="preserve">Administração e gerência de redes de computadores; tipos de serviço e QoS.; </t>
  </si>
  <si>
    <t>voz sobre IP (VoIP), telefonia sobre IP (ToIP) e videoconferência: conceitos, arquiteturas e protocolos (SIP, H.323).</t>
  </si>
  <si>
    <t xml:space="preserve">SERVIÇOS DE REDE: princípios e protocolos dos seguintes serviços: e-mail, DNS, DHCP, Web (Apache e Jboss) e Proxy; </t>
  </si>
  <si>
    <t xml:space="preserve">sistemas operacionais Windows: princípios, conceitos e operação básica; </t>
  </si>
  <si>
    <t xml:space="preserve">modelos de domínio em Rede Windows Server 2008 R2 e posteriores; serviço de Diretório OpenLDAP; </t>
  </si>
  <si>
    <t>sistema operacional Linux: princípios,</t>
  </si>
  <si>
    <t xml:space="preserve">conceitos e operação básica; </t>
  </si>
  <si>
    <t>gerenciamento de usuários;</t>
  </si>
  <si>
    <t>configuração, administração e logs de serviços:</t>
  </si>
  <si>
    <t>proxy, correio eletrônico, HTTP e HTTPS.</t>
  </si>
  <si>
    <t xml:space="preserve">FUNDAMENTOS DE COMPUTAÇÃO: </t>
  </si>
  <si>
    <t xml:space="preserve">organização e arquitetura de computadores; </t>
  </si>
  <si>
    <t xml:space="preserve">componentes de um computador (hardware e software); </t>
  </si>
  <si>
    <t xml:space="preserve">sistemas de entrada, saída e armazenamento; </t>
  </si>
  <si>
    <t xml:space="preserve">princípios de sistemas operacionais; </t>
  </si>
  <si>
    <t xml:space="preserve">características de processadores; </t>
  </si>
  <si>
    <t xml:space="preserve">processadores de múltiplos núcleos; </t>
  </si>
  <si>
    <t xml:space="preserve">tecnologias de virtualização de plataformas: emuladores, máquinas virtuais, para virtualização; </t>
  </si>
  <si>
    <t xml:space="preserve">RAID: tipos, características e aplicações; </t>
  </si>
  <si>
    <t>sistemas de arquivos NTFS, EXT3, EXT4 E XFS: características, metadados e organização física.</t>
  </si>
  <si>
    <t xml:space="preserve">SEGURANÇA DA INFORMAÇÃO: </t>
  </si>
  <si>
    <t xml:space="preserve">Normas ABNT NBR ISO/IEC no 27001:2013, no 27002:2013, no 27005:2011 e ABNT NBR ISO 22313:2015; </t>
  </si>
  <si>
    <t>Conceitos de backup e recuperação de dados: sistemas de cópia de segurança,</t>
  </si>
  <si>
    <t xml:space="preserve">tipos e meios de armazenamento; </t>
  </si>
  <si>
    <t xml:space="preserve">Vírus de computador e outros malwares (trojans, adwares, spywares, backdoors, keyloggers, worms, bots, botnets, rootkits e ransonwares); </t>
  </si>
  <si>
    <t>Ataques e proteções relativos a hardware, software, sistemas operacionais, aplicações, bancos de dados, redes, pessoas e ambiente físico;</t>
  </si>
  <si>
    <t xml:space="preserve">Cartilha de segurança para Internet do CERT.BR; </t>
  </si>
  <si>
    <t xml:space="preserve">Gerência de riscos; </t>
  </si>
  <si>
    <t xml:space="preserve">Classificação e controle dos ativos de informação; </t>
  </si>
  <si>
    <t xml:space="preserve">Controles de acesso físico e lógico; </t>
  </si>
  <si>
    <t xml:space="preserve">Plano de continuidade de negócio (plano de contingência e de recuperação de desastres); </t>
  </si>
  <si>
    <t xml:space="preserve">Segurança de redes: protocolos, Firewall, Sistemas de Detecção e Prevenção de Intrusão (IDS e IPS), antivírus, NAT, VPN, monitoramento e análise de tráfego; </t>
  </si>
  <si>
    <t xml:space="preserve">Ataques e ameaças da Internet e de redes de dados; </t>
  </si>
  <si>
    <t xml:space="preserve">Conceitos básicos de criptografia e sistemas criptográficos: simétricos, assimétricos, infraestrutura de chaves públicas, certificação e assinatura digital; </t>
  </si>
  <si>
    <t>Criação e análise de expressões regulares;</t>
  </si>
  <si>
    <t xml:space="preserve">Conhecimentos em SIEM; </t>
  </si>
  <si>
    <t xml:space="preserve">Noções de auditoria em sistemas de informação; </t>
  </si>
  <si>
    <t xml:space="preserve">Noções de Pentest, vulnerabilidades e tipos de ataques: sniffing, spoofing, flood, DoS, DDoS, phishing, SQL Injection, quebra de autenticação e gerenciamento de sessões, Cross-Site Scripting (XSS), entre outros; </t>
  </si>
  <si>
    <t>Prevenção e tratamento de incidentes em sistemas de informação.</t>
  </si>
  <si>
    <t xml:space="preserve">GOVERNANÇA DE TI - COBIT 5: aspectos gerais, estrutura, conceitos, finalidade, modelo de capacidade, objetivos corporativos, objetivos de TI e metas do habilitador, domínios e processos; </t>
  </si>
  <si>
    <t xml:space="preserve">Planejamento estratégico da TI: Alinhamento estratégico entre área de TIC e negócio; </t>
  </si>
  <si>
    <t>Balanced Scorecard.</t>
  </si>
  <si>
    <t xml:space="preserve">NORMAS E CONTRATAÇÃO DE SOLUÇÕES DE TI: </t>
  </si>
  <si>
    <t>Resolução CNJ 211/2015, Lei 8666/93 (Compras e Licitações) e Resolução CNJ no 182/13 (Diretrizes para as contratações de solução de TIC).</t>
  </si>
  <si>
    <t>MODELOS DE REFERÊNCIA CMMI E MPS.BR: Conceitos básicos, estrutura e objetivos.</t>
  </si>
  <si>
    <t>GERENCIAMENTO DE PROJETOS DE TI - PMBOK V.6: conceitos de gerenciamento de projetos, programas, portfólios e escritórios de gerenciamento de projetos, ciclo de vida de projeto e processos de gerenciamento de projetos.</t>
  </si>
  <si>
    <t>FUNDAMENTOS DA ITIL V.3: operação de serviços (gerenciamento de eventos, gerenciamento de incidentes, gerenciamento de problemas, cumprimento de requisições, gerenciamento de acessos), desenho de serviços (gerenciamento de níveis de serviço, gerenciamento de capacidade, gerenciamento de disponibilidade, gerenciamento de continuidade de serviços de TI, gerenciamento de continuidade de negócio), transição de serviços (gerenciamento de configuração e ativos de serviços de TI, gerenciamento de liberação e implantação, gerenciamento de mudanças), melhoria contínua de serviços.</t>
  </si>
  <si>
    <t>GESTÃO POR PROCESSOS: BPM CBOK (versão 3): definição e tipos de processo de negócio, noção de instânciade processo, diferenciação entre função e processo, diferenciação entre diagrama, mapa e modelo, métodosde levantamento de informações, definição de handoff e suas implicações, diferenciação entre processos "AS-IS" e "TO-BE", conhecimento básico da notação BPMN, noções sobre gerenciamento de desempenho de processos, diferenciação entre medida, métrica e indicador, tipos de indicadores.</t>
  </si>
  <si>
    <r>
      <rPr>
        <b/>
        <sz val="12"/>
        <color theme="1"/>
        <rFont val="Calibri"/>
        <family val="2"/>
        <scheme val="minor"/>
      </rPr>
      <t>ENGENHARIA DE SOFTWARE</t>
    </r>
    <r>
      <rPr>
        <sz val="12"/>
        <color theme="1"/>
        <rFont val="Calibri"/>
        <family val="2"/>
        <scheme val="minor"/>
      </rPr>
      <t xml:space="preserve">: Conceitos gerais e disciplinas de engenharia de software. Ciclo de vida de software.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</si>
</sst>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h:mm;@"/>
    <numFmt numFmtId="166" formatCode="[$-F400]h:mm:ss\ AM/PM"/>
  </numFmts>
  <fonts count="22" x14ac:knownFonts="1">
    <font>
      <sz val="11"/>
      <color theme="1"/>
      <name val="Calibri"/>
      <family val="2"/>
      <scheme val="minor"/>
    </font>
    <font>
      <sz val="11"/>
      <color theme="0"/>
      <name val="Calibri"/>
      <family val="2"/>
      <scheme val="minor"/>
    </font>
    <font>
      <sz val="12"/>
      <color theme="1"/>
      <name val="Calibri Light"/>
      <family val="2"/>
      <scheme val="major"/>
    </font>
    <font>
      <sz val="11"/>
      <color theme="1"/>
      <name val="Calibri Light"/>
      <family val="2"/>
      <scheme val="major"/>
    </font>
    <font>
      <sz val="11"/>
      <color theme="4" tint="-0.499984740745262"/>
      <name val="Calibri Light"/>
      <family val="2"/>
      <scheme val="major"/>
    </font>
    <font>
      <sz val="9"/>
      <color indexed="81"/>
      <name val="Segoe UI"/>
      <family val="2"/>
    </font>
    <font>
      <sz val="8"/>
      <color theme="1"/>
      <name val="Calibri Light"/>
      <family val="2"/>
      <scheme val="major"/>
    </font>
    <font>
      <sz val="14"/>
      <color theme="4" tint="-0.499984740745262"/>
      <name val="Calibri Light"/>
      <family val="2"/>
      <scheme val="major"/>
    </font>
    <font>
      <b/>
      <sz val="11"/>
      <color rgb="FF002060"/>
      <name val="Calibri"/>
      <family val="2"/>
      <scheme val="minor"/>
    </font>
    <font>
      <u/>
      <sz val="11"/>
      <color theme="10"/>
      <name val="Calibri"/>
      <family val="2"/>
      <scheme val="minor"/>
    </font>
    <font>
      <sz val="16"/>
      <color rgb="FF0070C0"/>
      <name val="Calibri"/>
      <family val="2"/>
      <scheme val="minor"/>
    </font>
    <font>
      <sz val="18"/>
      <color theme="0"/>
      <name val="Calibri"/>
      <family val="2"/>
      <scheme val="minor"/>
    </font>
    <font>
      <sz val="11"/>
      <color theme="0" tint="-0.499984740745262"/>
      <name val="Calibri"/>
      <family val="2"/>
      <scheme val="minor"/>
    </font>
    <font>
      <sz val="10"/>
      <color theme="1"/>
      <name val="Calibri Light"/>
      <family val="2"/>
      <scheme val="major"/>
    </font>
    <font>
      <sz val="11"/>
      <name val="Calibri Light"/>
      <family val="2"/>
      <scheme val="major"/>
    </font>
    <font>
      <sz val="11"/>
      <color theme="0" tint="-0.499984740745262"/>
      <name val="Calibri Light"/>
      <family val="2"/>
      <scheme val="major"/>
    </font>
    <font>
      <b/>
      <sz val="11"/>
      <color rgb="FF0070C0"/>
      <name val="Calibri"/>
      <family val="2"/>
      <scheme val="minor"/>
    </font>
    <font>
      <u/>
      <sz val="11"/>
      <color theme="0"/>
      <name val="Calibri"/>
      <family val="2"/>
      <scheme val="minor"/>
    </font>
    <font>
      <sz val="12"/>
      <color theme="1"/>
      <name val="Calibri"/>
      <family val="2"/>
      <scheme val="minor"/>
    </font>
    <font>
      <sz val="10"/>
      <color rgb="FF263238"/>
      <name val="Arial"/>
      <family val="2"/>
    </font>
    <font>
      <b/>
      <sz val="12"/>
      <color theme="1"/>
      <name val="Calibri"/>
      <family val="2"/>
      <scheme val="minor"/>
    </font>
    <font>
      <b/>
      <sz val="14"/>
      <color theme="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4"/>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s>
  <borders count="47">
    <border>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hair">
        <color theme="0" tint="-0.24994659260841701"/>
      </right>
      <top style="thin">
        <color theme="0" tint="-0.24994659260841701"/>
      </top>
      <bottom/>
      <diagonal/>
    </border>
    <border>
      <left style="hair">
        <color auto="1"/>
      </left>
      <right style="hair">
        <color auto="1"/>
      </right>
      <top style="hair">
        <color auto="1"/>
      </top>
      <bottom style="hair">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bottom/>
      <diagonal/>
    </border>
    <border>
      <left style="thin">
        <color theme="0" tint="-0.24994659260841701"/>
      </left>
      <right style="hair">
        <color theme="0" tint="-0.24994659260841701"/>
      </right>
      <top/>
      <bottom/>
      <diagonal/>
    </border>
    <border>
      <left/>
      <right/>
      <top style="hair">
        <color auto="1"/>
      </top>
      <bottom style="hair">
        <color auto="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theme="0" tint="-0.34998626667073579"/>
      </left>
      <right style="thin">
        <color theme="0" tint="-0.34998626667073579"/>
      </right>
      <top/>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diagonal/>
    </border>
    <border>
      <left/>
      <right/>
      <top style="hair">
        <color theme="0"/>
      </top>
      <bottom style="hair">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theme="0" tint="-0.34998626667073579"/>
      </left>
      <right/>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top style="thin">
        <color theme="0" tint="-0.34998626667073579"/>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111">
    <xf numFmtId="0" fontId="0" fillId="0" borderId="0" xfId="0"/>
    <xf numFmtId="0" fontId="3" fillId="0" borderId="2" xfId="0" applyFont="1" applyBorder="1" applyAlignment="1">
      <alignment horizontal="center"/>
    </xf>
    <xf numFmtId="0" fontId="3" fillId="0" borderId="0" xfId="0" applyFont="1"/>
    <xf numFmtId="0" fontId="3" fillId="0" borderId="0" xfId="0" applyFont="1" applyFill="1" applyAlignment="1">
      <alignment horizontal="right" vertical="center" wrapText="1"/>
    </xf>
    <xf numFmtId="46" fontId="7" fillId="0" borderId="4" xfId="0" applyNumberFormat="1" applyFont="1" applyFill="1" applyBorder="1" applyAlignment="1">
      <alignment horizontal="center" vertical="center"/>
    </xf>
    <xf numFmtId="46" fontId="4" fillId="0" borderId="6" xfId="0" applyNumberFormat="1" applyFont="1" applyFill="1" applyBorder="1" applyAlignment="1">
      <alignment horizontal="center" vertical="center"/>
    </xf>
    <xf numFmtId="0" fontId="6" fillId="0" borderId="7" xfId="0" applyFont="1" applyBorder="1" applyAlignment="1">
      <alignment horizontal="center"/>
    </xf>
    <xf numFmtId="0" fontId="2" fillId="0" borderId="7" xfId="0" applyFont="1" applyBorder="1" applyAlignment="1"/>
    <xf numFmtId="0" fontId="2" fillId="0" borderId="7" xfId="0" applyFont="1" applyBorder="1" applyAlignment="1">
      <alignment horizontal="center"/>
    </xf>
    <xf numFmtId="164" fontId="2" fillId="0" borderId="7" xfId="0" applyNumberFormat="1" applyFont="1" applyBorder="1" applyAlignment="1">
      <alignment horizontal="center"/>
    </xf>
    <xf numFmtId="1" fontId="2" fillId="0" borderId="7" xfId="0" applyNumberFormat="1" applyFont="1" applyBorder="1" applyAlignment="1">
      <alignment horizontal="center"/>
    </xf>
    <xf numFmtId="46" fontId="2" fillId="0" borderId="7" xfId="0" applyNumberFormat="1" applyFont="1" applyBorder="1" applyAlignment="1">
      <alignment horizontal="center"/>
    </xf>
    <xf numFmtId="165" fontId="2" fillId="2" borderId="7" xfId="0" applyNumberFormat="1" applyFont="1" applyFill="1" applyBorder="1" applyAlignment="1">
      <alignment horizontal="center"/>
    </xf>
    <xf numFmtId="0" fontId="2" fillId="0" borderId="7" xfId="0" applyFont="1" applyBorder="1" applyAlignment="1">
      <alignment horizontal="left"/>
    </xf>
    <xf numFmtId="0" fontId="2" fillId="0" borderId="7" xfId="0" applyFont="1" applyBorder="1"/>
    <xf numFmtId="164" fontId="2" fillId="0" borderId="7" xfId="0" applyNumberFormat="1" applyFont="1" applyBorder="1"/>
    <xf numFmtId="164" fontId="1" fillId="0" borderId="0" xfId="0" applyNumberFormat="1" applyFont="1" applyAlignment="1">
      <alignment horizontal="center"/>
    </xf>
    <xf numFmtId="0" fontId="8" fillId="0" borderId="0" xfId="0" applyFont="1"/>
    <xf numFmtId="0" fontId="0" fillId="3" borderId="0" xfId="0" applyFill="1"/>
    <xf numFmtId="0" fontId="11" fillId="3" borderId="0" xfId="0" applyFont="1" applyFill="1"/>
    <xf numFmtId="0" fontId="1" fillId="3" borderId="0" xfId="0" applyFont="1" applyFill="1"/>
    <xf numFmtId="0" fontId="0" fillId="0" borderId="0" xfId="0" applyAlignment="1">
      <alignment horizontal="center" vertical="center" wrapText="1"/>
    </xf>
    <xf numFmtId="46" fontId="0" fillId="0" borderId="0" xfId="0" applyNumberFormat="1" applyAlignment="1">
      <alignment horizontal="center" vertical="center"/>
    </xf>
    <xf numFmtId="0" fontId="0" fillId="0" borderId="0" xfId="0" applyAlignment="1">
      <alignment horizontal="center" vertical="center"/>
    </xf>
    <xf numFmtId="0" fontId="1" fillId="4" borderId="12" xfId="0" applyFont="1" applyFill="1" applyBorder="1" applyAlignment="1">
      <alignment horizontal="center" vertical="center"/>
    </xf>
    <xf numFmtId="0" fontId="1" fillId="4" borderId="10" xfId="0" applyFont="1" applyFill="1" applyBorder="1" applyAlignment="1">
      <alignment horizontal="center" vertical="center"/>
    </xf>
    <xf numFmtId="49" fontId="1" fillId="6" borderId="3" xfId="0" applyNumberFormat="1" applyFont="1" applyFill="1" applyBorder="1" applyAlignment="1">
      <alignment horizontal="center"/>
    </xf>
    <xf numFmtId="166" fontId="1" fillId="0" borderId="0" xfId="0" applyNumberFormat="1" applyFont="1" applyAlignment="1">
      <alignment horizontal="center" vertical="center" wrapText="1"/>
    </xf>
    <xf numFmtId="0" fontId="3" fillId="0" borderId="14" xfId="0" applyFont="1" applyBorder="1" applyAlignment="1">
      <alignment vertical="center"/>
    </xf>
    <xf numFmtId="0" fontId="3" fillId="2" borderId="15" xfId="0" applyFont="1" applyFill="1" applyBorder="1" applyAlignment="1">
      <alignment horizontal="center"/>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4" xfId="0" applyFont="1" applyFill="1" applyBorder="1" applyAlignment="1">
      <alignment horizontal="center"/>
    </xf>
    <xf numFmtId="0" fontId="3" fillId="0" borderId="4" xfId="0" applyFont="1" applyBorder="1" applyAlignment="1">
      <alignment horizontal="left"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165" fontId="3" fillId="0" borderId="19" xfId="0" applyNumberFormat="1" applyFont="1" applyBorder="1" applyAlignment="1">
      <alignment horizontal="center" vertical="center"/>
    </xf>
    <xf numFmtId="0" fontId="3" fillId="0" borderId="14" xfId="0" applyFont="1" applyBorder="1" applyAlignment="1">
      <alignment horizontal="center" vertical="center" wrapText="1"/>
    </xf>
    <xf numFmtId="0" fontId="13" fillId="0" borderId="14" xfId="0" applyFont="1" applyBorder="1" applyAlignment="1">
      <alignment horizontal="center" vertical="center" wrapText="1"/>
    </xf>
    <xf numFmtId="0" fontId="3" fillId="0" borderId="18" xfId="0" applyFont="1" applyBorder="1" applyAlignment="1">
      <alignment horizontal="center" vertical="center" wrapText="1"/>
    </xf>
    <xf numFmtId="165" fontId="14" fillId="0" borderId="13" xfId="0" applyNumberFormat="1" applyFont="1" applyFill="1" applyBorder="1" applyAlignment="1">
      <alignment horizontal="center" vertical="center"/>
    </xf>
    <xf numFmtId="0" fontId="0" fillId="7" borderId="0" xfId="0" applyFill="1"/>
    <xf numFmtId="0" fontId="6" fillId="0" borderId="27" xfId="0" applyFont="1" applyFill="1" applyBorder="1" applyAlignment="1">
      <alignment horizontal="center" vertical="center"/>
    </xf>
    <xf numFmtId="0" fontId="3" fillId="0" borderId="26" xfId="0" applyFont="1" applyFill="1" applyBorder="1" applyAlignment="1">
      <alignment horizontal="left" vertical="center"/>
    </xf>
    <xf numFmtId="46" fontId="0" fillId="0" borderId="0" xfId="0" applyNumberFormat="1"/>
    <xf numFmtId="0" fontId="0" fillId="8" borderId="0" xfId="0" applyFill="1"/>
    <xf numFmtId="0" fontId="0" fillId="9" borderId="0" xfId="0" applyFill="1"/>
    <xf numFmtId="0" fontId="1" fillId="5" borderId="25" xfId="1" applyFont="1" applyFill="1" applyBorder="1" applyAlignment="1">
      <alignment horizontal="left" vertical="center"/>
    </xf>
    <xf numFmtId="0" fontId="18" fillId="0" borderId="0" xfId="0" applyFont="1" applyAlignment="1">
      <alignment vertical="center" wrapText="1"/>
    </xf>
    <xf numFmtId="0" fontId="18" fillId="0" borderId="45" xfId="0" applyFont="1" applyBorder="1" applyAlignment="1" applyProtection="1">
      <alignment vertical="center" wrapText="1"/>
      <protection locked="0"/>
    </xf>
    <xf numFmtId="14" fontId="3" fillId="0" borderId="20" xfId="0" applyNumberFormat="1" applyFont="1" applyFill="1" applyBorder="1" applyAlignment="1" applyProtection="1">
      <alignment horizontal="center"/>
      <protection locked="0"/>
    </xf>
    <xf numFmtId="165" fontId="3" fillId="0" borderId="0" xfId="0" applyNumberFormat="1" applyFont="1" applyFill="1" applyBorder="1" applyAlignment="1" applyProtection="1">
      <alignment horizontal="center"/>
      <protection locked="0"/>
    </xf>
    <xf numFmtId="165" fontId="3" fillId="2" borderId="23" xfId="0" applyNumberFormat="1" applyFont="1" applyFill="1" applyBorder="1" applyAlignment="1" applyProtection="1">
      <alignment horizontal="center"/>
      <protection locked="0"/>
    </xf>
    <xf numFmtId="14" fontId="15" fillId="0" borderId="0" xfId="0" applyNumberFormat="1" applyFont="1" applyBorder="1" applyAlignment="1" applyProtection="1">
      <alignment horizontal="center"/>
      <protection locked="0"/>
    </xf>
    <xf numFmtId="14" fontId="15" fillId="0" borderId="21" xfId="0" applyNumberFormat="1" applyFont="1" applyBorder="1" applyAlignment="1" applyProtection="1">
      <alignment horizontal="center"/>
      <protection locked="0"/>
    </xf>
    <xf numFmtId="14" fontId="15" fillId="0" borderId="22" xfId="0" applyNumberFormat="1" applyFont="1" applyBorder="1" applyAlignment="1" applyProtection="1">
      <alignment horizontal="center"/>
      <protection locked="0"/>
    </xf>
    <xf numFmtId="165" fontId="3" fillId="0" borderId="22" xfId="0" applyNumberFormat="1" applyFont="1" applyFill="1" applyBorder="1" applyAlignment="1" applyProtection="1">
      <alignment horizontal="center"/>
      <protection locked="0"/>
    </xf>
    <xf numFmtId="165" fontId="3" fillId="0" borderId="24" xfId="0" applyNumberFormat="1" applyFont="1" applyBorder="1" applyAlignment="1" applyProtection="1">
      <alignment horizontal="center"/>
      <protection locked="0"/>
    </xf>
    <xf numFmtId="0" fontId="18" fillId="0" borderId="46" xfId="0" applyFont="1" applyBorder="1" applyAlignment="1" applyProtection="1">
      <alignment vertical="center" wrapText="1"/>
      <protection locked="0"/>
    </xf>
    <xf numFmtId="14" fontId="3" fillId="0" borderId="40" xfId="0" applyNumberFormat="1" applyFont="1" applyFill="1" applyBorder="1" applyAlignment="1" applyProtection="1">
      <alignment horizontal="center"/>
      <protection locked="0"/>
    </xf>
    <xf numFmtId="165" fontId="3" fillId="0" borderId="39" xfId="0" applyNumberFormat="1" applyFont="1" applyFill="1" applyBorder="1" applyAlignment="1" applyProtection="1">
      <alignment horizontal="center"/>
      <protection locked="0"/>
    </xf>
    <xf numFmtId="165" fontId="3" fillId="2" borderId="41" xfId="0" applyNumberFormat="1" applyFont="1" applyFill="1" applyBorder="1" applyAlignment="1" applyProtection="1">
      <alignment horizontal="center"/>
      <protection locked="0"/>
    </xf>
    <xf numFmtId="14" fontId="15" fillId="0" borderId="39" xfId="0" applyNumberFormat="1" applyFont="1" applyBorder="1" applyAlignment="1" applyProtection="1">
      <alignment horizontal="center"/>
      <protection locked="0"/>
    </xf>
    <xf numFmtId="14" fontId="15" fillId="0" borderId="42" xfId="0" applyNumberFormat="1" applyFont="1" applyBorder="1" applyAlignment="1" applyProtection="1">
      <alignment horizontal="center"/>
      <protection locked="0"/>
    </xf>
    <xf numFmtId="14" fontId="15" fillId="0" borderId="43" xfId="0" applyNumberFormat="1" applyFont="1" applyBorder="1" applyAlignment="1" applyProtection="1">
      <alignment horizontal="center"/>
      <protection locked="0"/>
    </xf>
    <xf numFmtId="165" fontId="3" fillId="0" borderId="43" xfId="0" applyNumberFormat="1" applyFont="1" applyFill="1" applyBorder="1" applyAlignment="1" applyProtection="1">
      <alignment horizontal="center"/>
      <protection locked="0"/>
    </xf>
    <xf numFmtId="165" fontId="3" fillId="0" borderId="44" xfId="0" applyNumberFormat="1" applyFont="1" applyBorder="1" applyAlignment="1" applyProtection="1">
      <alignment horizontal="center"/>
      <protection locked="0"/>
    </xf>
    <xf numFmtId="0" fontId="17" fillId="5" borderId="25" xfId="1" applyFont="1" applyFill="1" applyBorder="1" applyAlignment="1" applyProtection="1">
      <alignment horizontal="left" vertical="center" wrapText="1"/>
      <protection locked="0"/>
    </xf>
    <xf numFmtId="0" fontId="1" fillId="3" borderId="25" xfId="1" applyFont="1" applyFill="1" applyBorder="1" applyAlignment="1">
      <alignment horizontal="left" vertical="center"/>
    </xf>
    <xf numFmtId="0" fontId="17" fillId="3" borderId="25" xfId="1" applyFont="1" applyFill="1" applyBorder="1" applyAlignment="1" applyProtection="1">
      <alignment horizontal="left" vertical="center" wrapText="1"/>
      <protection locked="0"/>
    </xf>
    <xf numFmtId="0" fontId="20" fillId="0" borderId="45" xfId="0" applyFont="1" applyBorder="1" applyAlignment="1" applyProtection="1">
      <alignment vertical="center" wrapText="1"/>
      <protection locked="0"/>
    </xf>
    <xf numFmtId="0" fontId="21" fillId="0" borderId="45" xfId="0" applyFont="1" applyBorder="1" applyAlignment="1" applyProtection="1">
      <alignment vertical="center" wrapText="1"/>
      <protection locked="0"/>
    </xf>
    <xf numFmtId="0" fontId="1" fillId="10" borderId="25" xfId="1" applyFont="1" applyFill="1" applyBorder="1" applyAlignment="1">
      <alignment horizontal="left" vertical="center"/>
    </xf>
    <xf numFmtId="0" fontId="17" fillId="10" borderId="25" xfId="1" applyFont="1" applyFill="1" applyBorder="1" applyAlignment="1" applyProtection="1">
      <alignment horizontal="left" vertical="center" wrapText="1"/>
      <protection locked="0"/>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1" fillId="4" borderId="10" xfId="0" applyFont="1" applyFill="1" applyBorder="1" applyAlignment="1">
      <alignment horizontal="center"/>
    </xf>
    <xf numFmtId="0" fontId="1" fillId="4" borderId="11" xfId="0" applyFont="1" applyFill="1" applyBorder="1" applyAlignment="1">
      <alignment horizontal="center"/>
    </xf>
    <xf numFmtId="0" fontId="12" fillId="0" borderId="13" xfId="0" applyFont="1" applyBorder="1" applyAlignment="1">
      <alignment horizontal="center" vertical="center"/>
    </xf>
    <xf numFmtId="0" fontId="0" fillId="0" borderId="8" xfId="0" applyBorder="1" applyAlignment="1">
      <alignment horizontal="center" wrapText="1"/>
    </xf>
    <xf numFmtId="0" fontId="0" fillId="0" borderId="9" xfId="0" applyBorder="1" applyAlignment="1">
      <alignment horizontal="center" wrapText="1"/>
    </xf>
    <xf numFmtId="0" fontId="0" fillId="2" borderId="28" xfId="0" applyFill="1" applyBorder="1" applyAlignment="1">
      <alignment horizontal="left" vertical="top" wrapText="1"/>
    </xf>
    <xf numFmtId="0" fontId="0" fillId="2" borderId="29" xfId="0" applyFill="1" applyBorder="1" applyAlignment="1">
      <alignment horizontal="left" vertical="top" wrapText="1"/>
    </xf>
    <xf numFmtId="0" fontId="0" fillId="2" borderId="30" xfId="0" applyFill="1" applyBorder="1" applyAlignment="1">
      <alignment horizontal="left" vertical="top" wrapText="1"/>
    </xf>
    <xf numFmtId="0" fontId="0" fillId="2" borderId="31" xfId="0" applyFill="1" applyBorder="1" applyAlignment="1">
      <alignment horizontal="left" vertical="top" wrapText="1"/>
    </xf>
    <xf numFmtId="0" fontId="0" fillId="2" borderId="0" xfId="0" applyFill="1" applyBorder="1" applyAlignment="1">
      <alignment horizontal="left" vertical="top" wrapText="1"/>
    </xf>
    <xf numFmtId="0" fontId="0" fillId="2" borderId="32" xfId="0" applyFill="1" applyBorder="1" applyAlignment="1">
      <alignment horizontal="left" vertical="top" wrapText="1"/>
    </xf>
    <xf numFmtId="0" fontId="0" fillId="2" borderId="33" xfId="0" applyFill="1" applyBorder="1" applyAlignment="1">
      <alignment horizontal="left" vertical="top" wrapText="1"/>
    </xf>
    <xf numFmtId="0" fontId="0" fillId="2" borderId="34" xfId="0" applyFill="1" applyBorder="1" applyAlignment="1">
      <alignment horizontal="left" vertical="top" wrapText="1"/>
    </xf>
    <xf numFmtId="0" fontId="0" fillId="2" borderId="35" xfId="0" applyFill="1" applyBorder="1" applyAlignment="1">
      <alignment horizontal="left" vertical="top" wrapText="1"/>
    </xf>
    <xf numFmtId="0" fontId="16" fillId="0" borderId="36" xfId="0" applyFont="1" applyBorder="1" applyAlignment="1">
      <alignment horizontal="center"/>
    </xf>
    <xf numFmtId="0" fontId="16" fillId="0" borderId="37" xfId="0" applyFont="1" applyBorder="1" applyAlignment="1">
      <alignment horizontal="center"/>
    </xf>
    <xf numFmtId="0" fontId="16" fillId="0" borderId="38" xfId="0" applyFont="1" applyBorder="1" applyAlignment="1">
      <alignment horizontal="center"/>
    </xf>
    <xf numFmtId="0" fontId="0" fillId="0" borderId="3" xfId="0" applyFill="1" applyBorder="1" applyAlignment="1" applyProtection="1">
      <alignment horizontal="center" vertical="center"/>
      <protection locked="0"/>
    </xf>
    <xf numFmtId="0" fontId="0" fillId="0" borderId="3" xfId="0" applyFill="1" applyBorder="1" applyAlignment="1" applyProtection="1">
      <alignment vertical="center"/>
      <protection locked="0"/>
    </xf>
    <xf numFmtId="1" fontId="0" fillId="0" borderId="3" xfId="0" applyNumberForma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164" fontId="0" fillId="0" borderId="3" xfId="0" applyNumberFormat="1" applyBorder="1" applyAlignment="1" applyProtection="1">
      <alignment horizontal="center" vertical="center"/>
      <protection locked="0"/>
    </xf>
    <xf numFmtId="46" fontId="10" fillId="0" borderId="8" xfId="0" applyNumberFormat="1" applyFont="1" applyBorder="1" applyAlignment="1" applyProtection="1">
      <alignment horizontal="center" vertical="center"/>
      <protection locked="0"/>
    </xf>
    <xf numFmtId="46" fontId="10" fillId="0" borderId="9" xfId="0" applyNumberFormat="1" applyFont="1" applyBorder="1" applyAlignment="1" applyProtection="1">
      <alignment horizontal="center" vertical="center"/>
      <protection locked="0"/>
    </xf>
    <xf numFmtId="0" fontId="2" fillId="0" borderId="7" xfId="0" applyFont="1" applyBorder="1" applyAlignment="1" applyProtection="1">
      <protection locked="0"/>
    </xf>
    <xf numFmtId="0" fontId="2" fillId="0" borderId="7" xfId="0" applyFont="1" applyBorder="1" applyAlignment="1" applyProtection="1">
      <alignment horizontal="center"/>
      <protection locked="0"/>
    </xf>
    <xf numFmtId="164" fontId="2" fillId="0" borderId="7" xfId="0" applyNumberFormat="1" applyFont="1" applyBorder="1" applyAlignment="1" applyProtection="1">
      <alignment horizontal="center"/>
      <protection locked="0"/>
    </xf>
    <xf numFmtId="1" fontId="2" fillId="0" borderId="7" xfId="0" applyNumberFormat="1" applyFont="1" applyBorder="1" applyAlignment="1" applyProtection="1">
      <alignment horizontal="center"/>
      <protection locked="0"/>
    </xf>
    <xf numFmtId="46" fontId="2" fillId="0" borderId="7" xfId="0" applyNumberFormat="1" applyFont="1" applyBorder="1" applyAlignment="1" applyProtection="1">
      <alignment horizontal="center"/>
      <protection locked="0"/>
    </xf>
    <xf numFmtId="165" fontId="2" fillId="2" borderId="7" xfId="0" applyNumberFormat="1" applyFont="1" applyFill="1" applyBorder="1" applyAlignment="1" applyProtection="1">
      <alignment horizontal="center"/>
      <protection locked="0"/>
    </xf>
    <xf numFmtId="0" fontId="19" fillId="0" borderId="0" xfId="0" applyFont="1" applyAlignment="1" applyProtection="1">
      <alignment horizontal="left" vertical="top" wrapText="1"/>
      <protection locked="0"/>
    </xf>
    <xf numFmtId="14" fontId="19" fillId="0" borderId="0" xfId="0" applyNumberFormat="1" applyFont="1" applyAlignment="1" applyProtection="1">
      <alignment horizontal="left" vertical="top" wrapText="1"/>
      <protection locked="0"/>
    </xf>
    <xf numFmtId="0" fontId="19" fillId="0" borderId="0" xfId="0" applyFont="1" applyAlignment="1" applyProtection="1">
      <alignment vertical="top"/>
      <protection locked="0"/>
    </xf>
  </cellXfs>
  <cellStyles count="2">
    <cellStyle name="Hiperlink" xfId="1" builtinId="8"/>
    <cellStyle name="Normal" xfId="0" builtinId="0"/>
  </cellStyles>
  <dxfs count="36">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grancursosonline.com.br/assinatura-ilimitada/" TargetMode="External"/><Relationship Id="rId1" Type="http://schemas.openxmlformats.org/officeDocument/2006/relationships/hyperlink" Target="#'Informa&#231;&#245;es l Concurso'!A1"/><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8" Type="http://schemas.openxmlformats.org/officeDocument/2006/relationships/image" Target="../media/image4.jpg"/><Relationship Id="rId3" Type="http://schemas.openxmlformats.org/officeDocument/2006/relationships/hyperlink" Target="#Cronograma!A1"/><Relationship Id="rId7" Type="http://schemas.openxmlformats.org/officeDocument/2006/relationships/hyperlink" Target="https://www.grancursosonline.com.br/concurso/tre-pa-tribunal-regional-eleitoral-do-para" TargetMode="External"/><Relationship Id="rId2" Type="http://schemas.openxmlformats.org/officeDocument/2006/relationships/image" Target="../media/image3.png"/><Relationship Id="rId1" Type="http://schemas.openxmlformats.org/officeDocument/2006/relationships/hyperlink" Target="https://blog-static.infra.grancursosonline.com.br/wp-content/uploads/2019/11/13203713/Edital-001-Concurso-TRE-PA-2019.pdf" TargetMode="External"/><Relationship Id="rId6" Type="http://schemas.openxmlformats.org/officeDocument/2006/relationships/image" Target="../media/image1.png"/><Relationship Id="rId5" Type="http://schemas.openxmlformats.org/officeDocument/2006/relationships/hyperlink" Target="https://www.grancursosonline.com.br/assinatura-ilimitada/" TargetMode="External"/><Relationship Id="rId4" Type="http://schemas.openxmlformats.org/officeDocument/2006/relationships/hyperlink" Target="#'Quadro de hor&#225;rios'!A1"/></Relationships>
</file>

<file path=xl/drawings/_rels/drawing3.xml.rels><?xml version="1.0" encoding="UTF-8" standalone="yes"?>
<Relationships xmlns="http://schemas.openxmlformats.org/package/2006/relationships"><Relationship Id="rId3" Type="http://schemas.openxmlformats.org/officeDocument/2006/relationships/hyperlink" Target="#'Quadro de hor&#225;rios'!A1"/><Relationship Id="rId2" Type="http://schemas.openxmlformats.org/officeDocument/2006/relationships/hyperlink" Target="#Cronograma!A1"/><Relationship Id="rId1" Type="http://schemas.openxmlformats.org/officeDocument/2006/relationships/hyperlink" Target="#'Informa&#231;&#245;es l Concurso'!A1"/><Relationship Id="rId5" Type="http://schemas.openxmlformats.org/officeDocument/2006/relationships/image" Target="../media/image1.png"/><Relationship Id="rId4" Type="http://schemas.openxmlformats.org/officeDocument/2006/relationships/hyperlink" Target="https://www.grancursosonline.com.br/assinatura-ilimitada/"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Quadro de hor&#225;rios'!A1"/><Relationship Id="rId7" Type="http://schemas.openxmlformats.org/officeDocument/2006/relationships/image" Target="../media/image4.jpg"/><Relationship Id="rId2" Type="http://schemas.openxmlformats.org/officeDocument/2006/relationships/hyperlink" Target="#Cronograma!A1"/><Relationship Id="rId1" Type="http://schemas.openxmlformats.org/officeDocument/2006/relationships/hyperlink" Target="#'Informa&#231;&#245;es l Concurso'!A1"/><Relationship Id="rId6" Type="http://schemas.openxmlformats.org/officeDocument/2006/relationships/hyperlink" Target="https://www.grancursosonline.com.br/concurso/tre-pa-tribunal-regional-eleitoral-do-para" TargetMode="External"/><Relationship Id="rId5" Type="http://schemas.openxmlformats.org/officeDocument/2006/relationships/image" Target="../media/image1.png"/><Relationship Id="rId4" Type="http://schemas.openxmlformats.org/officeDocument/2006/relationships/hyperlink" Target="https://www.grancursosonline.com.br/assinatura-ilimitada/"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Quadro de hor&#225;rios'!A1"/><Relationship Id="rId7" Type="http://schemas.openxmlformats.org/officeDocument/2006/relationships/image" Target="../media/image5.jpeg"/><Relationship Id="rId2" Type="http://schemas.openxmlformats.org/officeDocument/2006/relationships/hyperlink" Target="#Cronograma!A1"/><Relationship Id="rId1" Type="http://schemas.openxmlformats.org/officeDocument/2006/relationships/hyperlink" Target="#'Informa&#231;&#245;es l Concurso'!A1"/><Relationship Id="rId6" Type="http://schemas.openxmlformats.org/officeDocument/2006/relationships/hyperlink" Target="https://www.grancursosonline.com.br/concurso/tre-pa-tribunal-regional-eleitoral-do-para" TargetMode="External"/><Relationship Id="rId5" Type="http://schemas.openxmlformats.org/officeDocument/2006/relationships/image" Target="../media/image1.png"/><Relationship Id="rId4" Type="http://schemas.openxmlformats.org/officeDocument/2006/relationships/hyperlink" Target="https://www.grancursosonline.com.br/assinatura-ilimitada/"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Quadro de hor&#225;rios'!A1"/><Relationship Id="rId7" Type="http://schemas.openxmlformats.org/officeDocument/2006/relationships/image" Target="../media/image5.jpeg"/><Relationship Id="rId2" Type="http://schemas.openxmlformats.org/officeDocument/2006/relationships/hyperlink" Target="#Cronograma!A1"/><Relationship Id="rId1" Type="http://schemas.openxmlformats.org/officeDocument/2006/relationships/hyperlink" Target="#'Informa&#231;&#245;es l Concurso'!A1"/><Relationship Id="rId6" Type="http://schemas.openxmlformats.org/officeDocument/2006/relationships/hyperlink" Target="https://www.grancursosonline.com.br/concurso/tre-pa-tribunal-regional-eleitoral-do-para" TargetMode="External"/><Relationship Id="rId5" Type="http://schemas.openxmlformats.org/officeDocument/2006/relationships/image" Target="../media/image1.png"/><Relationship Id="rId4" Type="http://schemas.openxmlformats.org/officeDocument/2006/relationships/hyperlink" Target="https://www.grancursosonline.com.br/assinatura-ilimitada/"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Quadro de hor&#225;rios'!A1"/><Relationship Id="rId7" Type="http://schemas.openxmlformats.org/officeDocument/2006/relationships/image" Target="../media/image5.jpeg"/><Relationship Id="rId2" Type="http://schemas.openxmlformats.org/officeDocument/2006/relationships/hyperlink" Target="#Cronograma!A1"/><Relationship Id="rId1" Type="http://schemas.openxmlformats.org/officeDocument/2006/relationships/hyperlink" Target="#'Informa&#231;&#245;es l Concurso'!A1"/><Relationship Id="rId6" Type="http://schemas.openxmlformats.org/officeDocument/2006/relationships/hyperlink" Target="https://www.grancursosonline.com.br/concurso/tre-pa-tribunal-regional-eleitoral-do-para" TargetMode="External"/><Relationship Id="rId5" Type="http://schemas.openxmlformats.org/officeDocument/2006/relationships/image" Target="../media/image1.png"/><Relationship Id="rId4" Type="http://schemas.openxmlformats.org/officeDocument/2006/relationships/hyperlink" Target="https://www.grancursosonline.com.br/assinatura-ilimitada/"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Quadro de hor&#225;rios'!A1"/><Relationship Id="rId7" Type="http://schemas.openxmlformats.org/officeDocument/2006/relationships/image" Target="../media/image5.jpeg"/><Relationship Id="rId2" Type="http://schemas.openxmlformats.org/officeDocument/2006/relationships/hyperlink" Target="#Cronograma!A1"/><Relationship Id="rId1" Type="http://schemas.openxmlformats.org/officeDocument/2006/relationships/hyperlink" Target="#'Informa&#231;&#245;es l Concurso'!A1"/><Relationship Id="rId6" Type="http://schemas.openxmlformats.org/officeDocument/2006/relationships/hyperlink" Target="https://www.grancursosonline.com.br/concurso/tre-pa-tribunal-regional-eleitoral-do-para" TargetMode="External"/><Relationship Id="rId5" Type="http://schemas.openxmlformats.org/officeDocument/2006/relationships/image" Target="../media/image1.png"/><Relationship Id="rId4" Type="http://schemas.openxmlformats.org/officeDocument/2006/relationships/hyperlink" Target="https://www.grancursosonline.com.br/assinatura-ilimitada/"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Quadro de hor&#225;rios'!A1"/><Relationship Id="rId7" Type="http://schemas.openxmlformats.org/officeDocument/2006/relationships/image" Target="../media/image5.jpeg"/><Relationship Id="rId2" Type="http://schemas.openxmlformats.org/officeDocument/2006/relationships/hyperlink" Target="#Cronograma!A1"/><Relationship Id="rId1" Type="http://schemas.openxmlformats.org/officeDocument/2006/relationships/hyperlink" Target="#'Informa&#231;&#245;es l Concurso'!A1"/><Relationship Id="rId6" Type="http://schemas.openxmlformats.org/officeDocument/2006/relationships/hyperlink" Target="https://www.grancursosonline.com.br/concurso/tre-pa-tribunal-regional-eleitoral-do-para" TargetMode="External"/><Relationship Id="rId5" Type="http://schemas.openxmlformats.org/officeDocument/2006/relationships/image" Target="../media/image1.png"/><Relationship Id="rId4" Type="http://schemas.openxmlformats.org/officeDocument/2006/relationships/hyperlink" Target="https://www.grancursosonline.com.br/assinatura-ilimitada/" TargetMode="Externa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14</xdr:col>
      <xdr:colOff>19050</xdr:colOff>
      <xdr:row>2</xdr:row>
      <xdr:rowOff>85725</xdr:rowOff>
    </xdr:to>
    <xdr:sp macro="" textlink="">
      <xdr:nvSpPr>
        <xdr:cNvPr id="2" name="Retângulo 1">
          <a:extLst>
            <a:ext uri="{FF2B5EF4-FFF2-40B4-BE49-F238E27FC236}">
              <a16:creationId xmlns:a16="http://schemas.microsoft.com/office/drawing/2014/main" id="{D8ABE203-7621-41F4-B211-4F0C6A6ADF63}"/>
            </a:ext>
          </a:extLst>
        </xdr:cNvPr>
        <xdr:cNvSpPr/>
      </xdr:nvSpPr>
      <xdr:spPr>
        <a:xfrm>
          <a:off x="9525" y="9525"/>
          <a:ext cx="8543925"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oneCellAnchor>
    <xdr:from>
      <xdr:col>0</xdr:col>
      <xdr:colOff>190500</xdr:colOff>
      <xdr:row>0</xdr:row>
      <xdr:rowOff>0</xdr:rowOff>
    </xdr:from>
    <xdr:ext cx="3048000" cy="530658"/>
    <xdr:sp macro="" textlink="">
      <xdr:nvSpPr>
        <xdr:cNvPr id="11" name="CaixaDeTexto 10">
          <a:extLst>
            <a:ext uri="{FF2B5EF4-FFF2-40B4-BE49-F238E27FC236}">
              <a16:creationId xmlns:a16="http://schemas.microsoft.com/office/drawing/2014/main" id="{D7FD87F7-B145-49E2-8C8D-9668C8A5A839}"/>
            </a:ext>
          </a:extLst>
        </xdr:cNvPr>
        <xdr:cNvSpPr txBox="1"/>
      </xdr:nvSpPr>
      <xdr:spPr>
        <a:xfrm>
          <a:off x="190500" y="0"/>
          <a:ext cx="3048000"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pt-BR" sz="2800">
              <a:solidFill>
                <a:schemeClr val="bg1"/>
              </a:solidFill>
            </a:rPr>
            <a:t>Edital</a:t>
          </a:r>
          <a:r>
            <a:rPr lang="pt-BR" sz="2800" baseline="0">
              <a:solidFill>
                <a:schemeClr val="bg1"/>
              </a:solidFill>
            </a:rPr>
            <a:t> Verticalizado</a:t>
          </a:r>
          <a:endParaRPr lang="pt-BR" sz="1100">
            <a:solidFill>
              <a:schemeClr val="bg1"/>
            </a:solidFill>
          </a:endParaRPr>
        </a:p>
      </xdr:txBody>
    </xdr:sp>
    <xdr:clientData/>
  </xdr:oneCellAnchor>
  <xdr:oneCellAnchor>
    <xdr:from>
      <xdr:col>3</xdr:col>
      <xdr:colOff>542926</xdr:colOff>
      <xdr:row>2</xdr:row>
      <xdr:rowOff>142875</xdr:rowOff>
    </xdr:from>
    <xdr:ext cx="4314824" cy="1094274"/>
    <xdr:sp macro="" textlink="">
      <xdr:nvSpPr>
        <xdr:cNvPr id="12" name="CaixaDeTexto 11">
          <a:extLst>
            <a:ext uri="{FF2B5EF4-FFF2-40B4-BE49-F238E27FC236}">
              <a16:creationId xmlns:a16="http://schemas.microsoft.com/office/drawing/2014/main" id="{1B58EF77-4FB0-4FAF-9E3C-289C0717E286}"/>
            </a:ext>
          </a:extLst>
        </xdr:cNvPr>
        <xdr:cNvSpPr txBox="1"/>
      </xdr:nvSpPr>
      <xdr:spPr>
        <a:xfrm>
          <a:off x="2371726" y="638175"/>
          <a:ext cx="4314824" cy="1094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pt-BR" sz="3200">
              <a:solidFill>
                <a:schemeClr val="accent1">
                  <a:lumMod val="75000"/>
                </a:schemeClr>
              </a:solidFill>
            </a:rPr>
            <a:t>Tribunal Regional Eleitoral do Pará </a:t>
          </a:r>
        </a:p>
      </xdr:txBody>
    </xdr:sp>
    <xdr:clientData/>
  </xdr:oneCellAnchor>
  <xdr:oneCellAnchor>
    <xdr:from>
      <xdr:col>3</xdr:col>
      <xdr:colOff>561976</xdr:colOff>
      <xdr:row>8</xdr:row>
      <xdr:rowOff>95250</xdr:rowOff>
    </xdr:from>
    <xdr:ext cx="3933824" cy="968983"/>
    <xdr:sp macro="" textlink="">
      <xdr:nvSpPr>
        <xdr:cNvPr id="14" name="CaixaDeTexto 13">
          <a:extLst>
            <a:ext uri="{FF2B5EF4-FFF2-40B4-BE49-F238E27FC236}">
              <a16:creationId xmlns:a16="http://schemas.microsoft.com/office/drawing/2014/main" id="{A308ACEC-ADF1-4367-9FE8-639D431D22B8}"/>
            </a:ext>
          </a:extLst>
        </xdr:cNvPr>
        <xdr:cNvSpPr txBox="1"/>
      </xdr:nvSpPr>
      <xdr:spPr>
        <a:xfrm>
          <a:off x="2390776" y="1733550"/>
          <a:ext cx="3933824" cy="968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pt-BR" sz="2800">
              <a:solidFill>
                <a:schemeClr val="tx1"/>
              </a:solidFill>
            </a:rPr>
            <a:t>Analista</a:t>
          </a:r>
          <a:r>
            <a:rPr lang="pt-BR" sz="2800" baseline="0">
              <a:solidFill>
                <a:schemeClr val="tx1"/>
              </a:solidFill>
            </a:rPr>
            <a:t> Judiciário - Análise de Sistemas</a:t>
          </a:r>
          <a:endParaRPr lang="pt-BR" sz="2800">
            <a:solidFill>
              <a:schemeClr val="tx1"/>
            </a:solidFill>
          </a:endParaRPr>
        </a:p>
      </xdr:txBody>
    </xdr:sp>
    <xdr:clientData/>
  </xdr:oneCellAnchor>
  <xdr:twoCellAnchor>
    <xdr:from>
      <xdr:col>12</xdr:col>
      <xdr:colOff>0</xdr:colOff>
      <xdr:row>11</xdr:row>
      <xdr:rowOff>28575</xdr:rowOff>
    </xdr:from>
    <xdr:to>
      <xdr:col>13</xdr:col>
      <xdr:colOff>581025</xdr:colOff>
      <xdr:row>13</xdr:row>
      <xdr:rowOff>114300</xdr:rowOff>
    </xdr:to>
    <xdr:sp macro="" textlink="">
      <xdr:nvSpPr>
        <xdr:cNvPr id="15" name="Retângulo 14">
          <a:hlinkClick xmlns:r="http://schemas.openxmlformats.org/officeDocument/2006/relationships" r:id="rId1"/>
          <a:extLst>
            <a:ext uri="{FF2B5EF4-FFF2-40B4-BE49-F238E27FC236}">
              <a16:creationId xmlns:a16="http://schemas.microsoft.com/office/drawing/2014/main" id="{4E7D97F0-53C9-461C-8F27-2B4623AA8146}"/>
            </a:ext>
          </a:extLst>
        </xdr:cNvPr>
        <xdr:cNvSpPr/>
      </xdr:nvSpPr>
      <xdr:spPr>
        <a:xfrm>
          <a:off x="7315200" y="2124075"/>
          <a:ext cx="1190625" cy="466725"/>
        </a:xfrm>
        <a:prstGeom prst="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pt-BR" sz="1600"/>
            <a:t>Início</a:t>
          </a:r>
          <a:endParaRPr lang="pt-BR" sz="1100"/>
        </a:p>
      </xdr:txBody>
    </xdr:sp>
    <xdr:clientData/>
  </xdr:twoCellAnchor>
  <xdr:twoCellAnchor editAs="oneCell">
    <xdr:from>
      <xdr:col>10</xdr:col>
      <xdr:colOff>140628</xdr:colOff>
      <xdr:row>0</xdr:row>
      <xdr:rowOff>0</xdr:rowOff>
    </xdr:from>
    <xdr:to>
      <xdr:col>14</xdr:col>
      <xdr:colOff>76200</xdr:colOff>
      <xdr:row>2</xdr:row>
      <xdr:rowOff>114300</xdr:rowOff>
    </xdr:to>
    <xdr:pic>
      <xdr:nvPicPr>
        <xdr:cNvPr id="9" name="Imagem 8">
          <a:hlinkClick xmlns:r="http://schemas.openxmlformats.org/officeDocument/2006/relationships" r:id="rId2"/>
          <a:extLst>
            <a:ext uri="{FF2B5EF4-FFF2-40B4-BE49-F238E27FC236}">
              <a16:creationId xmlns:a16="http://schemas.microsoft.com/office/drawing/2014/main" id="{A0663A04-3589-4F3B-B9E3-169312F720B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36628" y="0"/>
          <a:ext cx="2373972" cy="609600"/>
        </a:xfrm>
        <a:prstGeom prst="rect">
          <a:avLst/>
        </a:prstGeom>
      </xdr:spPr>
    </xdr:pic>
    <xdr:clientData/>
  </xdr:twoCellAnchor>
  <xdr:twoCellAnchor editAs="oneCell">
    <xdr:from>
      <xdr:col>0</xdr:col>
      <xdr:colOff>57150</xdr:colOff>
      <xdr:row>3</xdr:row>
      <xdr:rowOff>0</xdr:rowOff>
    </xdr:from>
    <xdr:to>
      <xdr:col>3</xdr:col>
      <xdr:colOff>509885</xdr:colOff>
      <xdr:row>13</xdr:row>
      <xdr:rowOff>180975</xdr:rowOff>
    </xdr:to>
    <xdr:pic>
      <xdr:nvPicPr>
        <xdr:cNvPr id="4" name="Imagem 3">
          <a:extLst>
            <a:ext uri="{FF2B5EF4-FFF2-40B4-BE49-F238E27FC236}">
              <a16:creationId xmlns:a16="http://schemas.microsoft.com/office/drawing/2014/main" id="{E4B7C024-ECBA-4BB3-A5A8-D1B427BA79B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7150" y="685800"/>
          <a:ext cx="2281535" cy="2085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9</xdr:row>
      <xdr:rowOff>9525</xdr:rowOff>
    </xdr:from>
    <xdr:to>
      <xdr:col>1</xdr:col>
      <xdr:colOff>514293</xdr:colOff>
      <xdr:row>9</xdr:row>
      <xdr:rowOff>190477</xdr:rowOff>
    </xdr:to>
    <xdr:pic>
      <xdr:nvPicPr>
        <xdr:cNvPr id="2" name="Imagem 1">
          <a:hlinkClick xmlns:r="http://schemas.openxmlformats.org/officeDocument/2006/relationships" r:id="rId1"/>
          <a:extLst>
            <a:ext uri="{FF2B5EF4-FFF2-40B4-BE49-F238E27FC236}">
              <a16:creationId xmlns:a16="http://schemas.microsoft.com/office/drawing/2014/main" id="{2EEADF37-57D6-4A09-8642-6F961FA13371}"/>
            </a:ext>
          </a:extLst>
        </xdr:cNvPr>
        <xdr:cNvPicPr>
          <a:picLocks noChangeAspect="1"/>
        </xdr:cNvPicPr>
      </xdr:nvPicPr>
      <xdr:blipFill>
        <a:blip xmlns:r="http://schemas.openxmlformats.org/officeDocument/2006/relationships" r:embed="rId2"/>
        <a:stretch>
          <a:fillRect/>
        </a:stretch>
      </xdr:blipFill>
      <xdr:spPr>
        <a:xfrm>
          <a:off x="1685925" y="2019300"/>
          <a:ext cx="457143" cy="180952"/>
        </a:xfrm>
        <a:prstGeom prst="rect">
          <a:avLst/>
        </a:prstGeom>
      </xdr:spPr>
    </xdr:pic>
    <xdr:clientData/>
  </xdr:twoCellAnchor>
  <xdr:twoCellAnchor>
    <xdr:from>
      <xdr:col>0</xdr:col>
      <xdr:colOff>0</xdr:colOff>
      <xdr:row>0</xdr:row>
      <xdr:rowOff>0</xdr:rowOff>
    </xdr:from>
    <xdr:to>
      <xdr:col>1</xdr:col>
      <xdr:colOff>3000375</xdr:colOff>
      <xdr:row>1</xdr:row>
      <xdr:rowOff>85725</xdr:rowOff>
    </xdr:to>
    <xdr:grpSp>
      <xdr:nvGrpSpPr>
        <xdr:cNvPr id="4" name="Agrupar 3">
          <a:extLst>
            <a:ext uri="{FF2B5EF4-FFF2-40B4-BE49-F238E27FC236}">
              <a16:creationId xmlns:a16="http://schemas.microsoft.com/office/drawing/2014/main" id="{21C35E52-E13B-43FC-9FFC-135BD0183A6B}"/>
            </a:ext>
          </a:extLst>
        </xdr:cNvPr>
        <xdr:cNvGrpSpPr/>
      </xdr:nvGrpSpPr>
      <xdr:grpSpPr>
        <a:xfrm>
          <a:off x="0" y="0"/>
          <a:ext cx="4633232" cy="280113"/>
          <a:chOff x="323850" y="561975"/>
          <a:chExt cx="4629150" cy="276225"/>
        </a:xfrm>
      </xdr:grpSpPr>
      <xdr:sp macro="" textlink="">
        <xdr:nvSpPr>
          <xdr:cNvPr id="11" name="Retângulo 10">
            <a:extLst>
              <a:ext uri="{FF2B5EF4-FFF2-40B4-BE49-F238E27FC236}">
                <a16:creationId xmlns:a16="http://schemas.microsoft.com/office/drawing/2014/main" id="{823D7769-BA68-4FF3-B673-905E75978B7B}"/>
              </a:ext>
            </a:extLst>
          </xdr:cNvPr>
          <xdr:cNvSpPr/>
        </xdr:nvSpPr>
        <xdr:spPr>
          <a:xfrm>
            <a:off x="323850" y="561975"/>
            <a:ext cx="962025" cy="276225"/>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Informações</a:t>
            </a:r>
          </a:p>
        </xdr:txBody>
      </xdr:sp>
      <xdr:sp macro="" textlink="">
        <xdr:nvSpPr>
          <xdr:cNvPr id="12" name="Retângulo 11">
            <a:hlinkClick xmlns:r="http://schemas.openxmlformats.org/officeDocument/2006/relationships" r:id="rId3"/>
            <a:extLst>
              <a:ext uri="{FF2B5EF4-FFF2-40B4-BE49-F238E27FC236}">
                <a16:creationId xmlns:a16="http://schemas.microsoft.com/office/drawing/2014/main" id="{A7DBD0CF-06F6-4A72-8B10-71C3FA54122D}"/>
              </a:ext>
            </a:extLst>
          </xdr:cNvPr>
          <xdr:cNvSpPr/>
        </xdr:nvSpPr>
        <xdr:spPr>
          <a:xfrm>
            <a:off x="1304925" y="561975"/>
            <a:ext cx="1209675" cy="27622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Cronograma</a:t>
            </a:r>
          </a:p>
        </xdr:txBody>
      </xdr:sp>
      <xdr:sp macro="" textlink="">
        <xdr:nvSpPr>
          <xdr:cNvPr id="13" name="Retângulo 12">
            <a:hlinkClick xmlns:r="http://schemas.openxmlformats.org/officeDocument/2006/relationships" r:id="rId4"/>
            <a:extLst>
              <a:ext uri="{FF2B5EF4-FFF2-40B4-BE49-F238E27FC236}">
                <a16:creationId xmlns:a16="http://schemas.microsoft.com/office/drawing/2014/main" id="{F587C186-22E5-4521-8FDE-C8AADA8A101B}"/>
              </a:ext>
            </a:extLst>
          </xdr:cNvPr>
          <xdr:cNvSpPr/>
        </xdr:nvSpPr>
        <xdr:spPr>
          <a:xfrm>
            <a:off x="2524125" y="561975"/>
            <a:ext cx="1209675" cy="27622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Quadro de horários</a:t>
            </a:r>
          </a:p>
        </xdr:txBody>
      </xdr:sp>
      <xdr:sp macro="" textlink="">
        <xdr:nvSpPr>
          <xdr:cNvPr id="14" name="Retângulo 13">
            <a:hlinkClick xmlns:r="http://schemas.openxmlformats.org/officeDocument/2006/relationships" r:id="rId3"/>
            <a:extLst>
              <a:ext uri="{FF2B5EF4-FFF2-40B4-BE49-F238E27FC236}">
                <a16:creationId xmlns:a16="http://schemas.microsoft.com/office/drawing/2014/main" id="{F54EFD34-8B11-4AF5-94B0-07CEEB358325}"/>
              </a:ext>
            </a:extLst>
          </xdr:cNvPr>
          <xdr:cNvSpPr/>
        </xdr:nvSpPr>
        <xdr:spPr>
          <a:xfrm>
            <a:off x="3743325" y="561975"/>
            <a:ext cx="1209675" cy="27622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Disciplinas</a:t>
            </a:r>
          </a:p>
        </xdr:txBody>
      </xdr:sp>
    </xdr:grpSp>
    <xdr:clientData/>
  </xdr:twoCellAnchor>
  <xdr:twoCellAnchor editAs="oneCell">
    <xdr:from>
      <xdr:col>3</xdr:col>
      <xdr:colOff>64428</xdr:colOff>
      <xdr:row>0</xdr:row>
      <xdr:rowOff>0</xdr:rowOff>
    </xdr:from>
    <xdr:to>
      <xdr:col>8</xdr:col>
      <xdr:colOff>0</xdr:colOff>
      <xdr:row>3</xdr:row>
      <xdr:rowOff>38100</xdr:rowOff>
    </xdr:to>
    <xdr:pic>
      <xdr:nvPicPr>
        <xdr:cNvPr id="10" name="Imagem 9">
          <a:hlinkClick xmlns:r="http://schemas.openxmlformats.org/officeDocument/2006/relationships" r:id="rId5"/>
          <a:extLst>
            <a:ext uri="{FF2B5EF4-FFF2-40B4-BE49-F238E27FC236}">
              <a16:creationId xmlns:a16="http://schemas.microsoft.com/office/drawing/2014/main" id="{E186A249-BC4B-46DB-BA54-B7F1575731D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265203" y="0"/>
          <a:ext cx="2373972" cy="609600"/>
        </a:xfrm>
        <a:prstGeom prst="rect">
          <a:avLst/>
        </a:prstGeom>
      </xdr:spPr>
    </xdr:pic>
    <xdr:clientData/>
  </xdr:twoCellAnchor>
  <xdr:twoCellAnchor editAs="oneCell">
    <xdr:from>
      <xdr:col>2</xdr:col>
      <xdr:colOff>9719</xdr:colOff>
      <xdr:row>5</xdr:row>
      <xdr:rowOff>9720</xdr:rowOff>
    </xdr:from>
    <xdr:to>
      <xdr:col>3</xdr:col>
      <xdr:colOff>476249</xdr:colOff>
      <xdr:row>24</xdr:row>
      <xdr:rowOff>106914</xdr:rowOff>
    </xdr:to>
    <xdr:pic>
      <xdr:nvPicPr>
        <xdr:cNvPr id="5" name="Imagem 4">
          <a:hlinkClick xmlns:r="http://schemas.openxmlformats.org/officeDocument/2006/relationships" r:id="rId7"/>
          <a:extLst>
            <a:ext uri="{FF2B5EF4-FFF2-40B4-BE49-F238E27FC236}">
              <a16:creationId xmlns:a16="http://schemas.microsoft.com/office/drawing/2014/main" id="{8E240FE9-3262-4B36-AAEF-CA7F55BF341D}"/>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608086" y="981659"/>
          <a:ext cx="1078852" cy="38877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247650</xdr:colOff>
      <xdr:row>1</xdr:row>
      <xdr:rowOff>85725</xdr:rowOff>
    </xdr:to>
    <xdr:grpSp>
      <xdr:nvGrpSpPr>
        <xdr:cNvPr id="2" name="Agrupar 1">
          <a:extLst>
            <a:ext uri="{FF2B5EF4-FFF2-40B4-BE49-F238E27FC236}">
              <a16:creationId xmlns:a16="http://schemas.microsoft.com/office/drawing/2014/main" id="{C392899B-11E2-4B60-86BC-E5C5736A0DCC}"/>
            </a:ext>
          </a:extLst>
        </xdr:cNvPr>
        <xdr:cNvGrpSpPr/>
      </xdr:nvGrpSpPr>
      <xdr:grpSpPr>
        <a:xfrm>
          <a:off x="0" y="0"/>
          <a:ext cx="4838700" cy="276225"/>
          <a:chOff x="323850" y="561975"/>
          <a:chExt cx="4629150" cy="276225"/>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FC923DF8-E117-420F-9BC7-6E07F0A898BE}"/>
              </a:ext>
            </a:extLst>
          </xdr:cNvPr>
          <xdr:cNvSpPr/>
        </xdr:nvSpPr>
        <xdr:spPr>
          <a:xfrm>
            <a:off x="323850" y="561975"/>
            <a:ext cx="962025" cy="276225"/>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Informações</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63293D29-75BB-4FC0-A5A6-110ABD8F41FA}"/>
              </a:ext>
            </a:extLst>
          </xdr:cNvPr>
          <xdr:cNvSpPr/>
        </xdr:nvSpPr>
        <xdr:spPr>
          <a:xfrm>
            <a:off x="1304925" y="561975"/>
            <a:ext cx="1209675" cy="276225"/>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Cronograma</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74CF34C1-FBA6-4DD4-94D4-AC62A5385106}"/>
              </a:ext>
            </a:extLst>
          </xdr:cNvPr>
          <xdr:cNvSpPr/>
        </xdr:nvSpPr>
        <xdr:spPr>
          <a:xfrm>
            <a:off x="2524125" y="561975"/>
            <a:ext cx="1209675" cy="27622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Quadro de horários</a:t>
            </a:r>
          </a:p>
        </xdr:txBody>
      </xdr:sp>
      <xdr:sp macro="" textlink="">
        <xdr:nvSpPr>
          <xdr:cNvPr id="6" name="Retângulo 5">
            <a:hlinkClick xmlns:r="http://schemas.openxmlformats.org/officeDocument/2006/relationships" r:id="rId2"/>
            <a:extLst>
              <a:ext uri="{FF2B5EF4-FFF2-40B4-BE49-F238E27FC236}">
                <a16:creationId xmlns:a16="http://schemas.microsoft.com/office/drawing/2014/main" id="{9DB042C4-CCEC-45A5-99F1-F80418990AEC}"/>
              </a:ext>
            </a:extLst>
          </xdr:cNvPr>
          <xdr:cNvSpPr/>
        </xdr:nvSpPr>
        <xdr:spPr>
          <a:xfrm>
            <a:off x="3743325" y="561975"/>
            <a:ext cx="1209675" cy="27622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Disciplinas</a:t>
            </a:r>
          </a:p>
        </xdr:txBody>
      </xdr:sp>
    </xdr:grpSp>
    <xdr:clientData/>
  </xdr:twoCellAnchor>
  <xdr:twoCellAnchor editAs="oneCell">
    <xdr:from>
      <xdr:col>5</xdr:col>
      <xdr:colOff>676275</xdr:colOff>
      <xdr:row>0</xdr:row>
      <xdr:rowOff>0</xdr:rowOff>
    </xdr:from>
    <xdr:to>
      <xdr:col>8</xdr:col>
      <xdr:colOff>183222</xdr:colOff>
      <xdr:row>3</xdr:row>
      <xdr:rowOff>38100</xdr:rowOff>
    </xdr:to>
    <xdr:pic>
      <xdr:nvPicPr>
        <xdr:cNvPr id="9" name="Imagem 8">
          <a:hlinkClick xmlns:r="http://schemas.openxmlformats.org/officeDocument/2006/relationships" r:id="rId4"/>
          <a:extLst>
            <a:ext uri="{FF2B5EF4-FFF2-40B4-BE49-F238E27FC236}">
              <a16:creationId xmlns:a16="http://schemas.microsoft.com/office/drawing/2014/main" id="{F88E09D0-EACC-4A8F-955F-4831FA10FCD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05550" y="0"/>
          <a:ext cx="2373972" cy="60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238125</xdr:colOff>
      <xdr:row>1</xdr:row>
      <xdr:rowOff>85725</xdr:rowOff>
    </xdr:to>
    <xdr:grpSp>
      <xdr:nvGrpSpPr>
        <xdr:cNvPr id="2" name="Agrupar 1">
          <a:extLst>
            <a:ext uri="{FF2B5EF4-FFF2-40B4-BE49-F238E27FC236}">
              <a16:creationId xmlns:a16="http://schemas.microsoft.com/office/drawing/2014/main" id="{E19ADF77-AED1-4905-96D0-037809B70077}"/>
            </a:ext>
          </a:extLst>
        </xdr:cNvPr>
        <xdr:cNvGrpSpPr/>
      </xdr:nvGrpSpPr>
      <xdr:grpSpPr>
        <a:xfrm>
          <a:off x="0" y="0"/>
          <a:ext cx="4629150" cy="276225"/>
          <a:chOff x="323850" y="561975"/>
          <a:chExt cx="4629150" cy="276225"/>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F2567970-B3C5-43C1-A35D-9AF3BB1A8C28}"/>
              </a:ext>
            </a:extLst>
          </xdr:cNvPr>
          <xdr:cNvSpPr/>
        </xdr:nvSpPr>
        <xdr:spPr>
          <a:xfrm>
            <a:off x="323850" y="561975"/>
            <a:ext cx="962025" cy="276225"/>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Informações</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2BA5A8C5-B6B7-4164-9AD7-60640E84F84C}"/>
              </a:ext>
            </a:extLst>
          </xdr:cNvPr>
          <xdr:cNvSpPr/>
        </xdr:nvSpPr>
        <xdr:spPr>
          <a:xfrm>
            <a:off x="1304925" y="561975"/>
            <a:ext cx="1209675" cy="27622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Cronograma</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6C42BA42-4698-4BD2-9202-E40CA5E4FE0A}"/>
              </a:ext>
            </a:extLst>
          </xdr:cNvPr>
          <xdr:cNvSpPr/>
        </xdr:nvSpPr>
        <xdr:spPr>
          <a:xfrm>
            <a:off x="2524125" y="561975"/>
            <a:ext cx="1209675" cy="276225"/>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Quadro de horários</a:t>
            </a:r>
          </a:p>
        </xdr:txBody>
      </xdr:sp>
      <xdr:sp macro="" textlink="">
        <xdr:nvSpPr>
          <xdr:cNvPr id="6" name="Retângulo 5">
            <a:hlinkClick xmlns:r="http://schemas.openxmlformats.org/officeDocument/2006/relationships" r:id="rId2"/>
            <a:extLst>
              <a:ext uri="{FF2B5EF4-FFF2-40B4-BE49-F238E27FC236}">
                <a16:creationId xmlns:a16="http://schemas.microsoft.com/office/drawing/2014/main" id="{DC23D58D-81B5-407E-A7D1-9CC93BBA65F7}"/>
              </a:ext>
            </a:extLst>
          </xdr:cNvPr>
          <xdr:cNvSpPr/>
        </xdr:nvSpPr>
        <xdr:spPr>
          <a:xfrm>
            <a:off x="3743325" y="561975"/>
            <a:ext cx="1209675" cy="27622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Disciplinas</a:t>
            </a:r>
          </a:p>
        </xdr:txBody>
      </xdr:sp>
    </xdr:grpSp>
    <xdr:clientData/>
  </xdr:twoCellAnchor>
  <xdr:twoCellAnchor editAs="oneCell">
    <xdr:from>
      <xdr:col>8</xdr:col>
      <xdr:colOff>121578</xdr:colOff>
      <xdr:row>0</xdr:row>
      <xdr:rowOff>0</xdr:rowOff>
    </xdr:from>
    <xdr:to>
      <xdr:col>11</xdr:col>
      <xdr:colOff>0</xdr:colOff>
      <xdr:row>3</xdr:row>
      <xdr:rowOff>38100</xdr:rowOff>
    </xdr:to>
    <xdr:pic>
      <xdr:nvPicPr>
        <xdr:cNvPr id="8" name="Imagem 7">
          <a:hlinkClick xmlns:r="http://schemas.openxmlformats.org/officeDocument/2006/relationships" r:id="rId4"/>
          <a:extLst>
            <a:ext uri="{FF2B5EF4-FFF2-40B4-BE49-F238E27FC236}">
              <a16:creationId xmlns:a16="http://schemas.microsoft.com/office/drawing/2014/main" id="{871FAAA6-A36F-4E49-9699-EC7925A3E45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684428" y="0"/>
          <a:ext cx="2373972" cy="609600"/>
        </a:xfrm>
        <a:prstGeom prst="rect">
          <a:avLst/>
        </a:prstGeom>
      </xdr:spPr>
    </xdr:pic>
    <xdr:clientData/>
  </xdr:twoCellAnchor>
  <xdr:twoCellAnchor editAs="oneCell">
    <xdr:from>
      <xdr:col>9</xdr:col>
      <xdr:colOff>28575</xdr:colOff>
      <xdr:row>7</xdr:row>
      <xdr:rowOff>28575</xdr:rowOff>
    </xdr:from>
    <xdr:to>
      <xdr:col>10</xdr:col>
      <xdr:colOff>809625</xdr:colOff>
      <xdr:row>33</xdr:row>
      <xdr:rowOff>86926</xdr:rowOff>
    </xdr:to>
    <xdr:pic>
      <xdr:nvPicPr>
        <xdr:cNvPr id="9" name="Imagem 8">
          <a:hlinkClick xmlns:r="http://schemas.openxmlformats.org/officeDocument/2006/relationships" r:id="rId6"/>
          <a:extLst>
            <a:ext uri="{FF2B5EF4-FFF2-40B4-BE49-F238E27FC236}">
              <a16:creationId xmlns:a16="http://schemas.microsoft.com/office/drawing/2014/main" id="{F0193D45-82A7-47BD-8BF5-9FBE3AF44125}"/>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648700" y="1362075"/>
          <a:ext cx="1390650" cy="50113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933450</xdr:colOff>
      <xdr:row>1</xdr:row>
      <xdr:rowOff>85725</xdr:rowOff>
    </xdr:to>
    <xdr:grpSp>
      <xdr:nvGrpSpPr>
        <xdr:cNvPr id="2" name="Agrupar 1">
          <a:extLst>
            <a:ext uri="{FF2B5EF4-FFF2-40B4-BE49-F238E27FC236}">
              <a16:creationId xmlns:a16="http://schemas.microsoft.com/office/drawing/2014/main" id="{DBAA0583-C6F8-47F5-9BEC-DF3911E5B594}"/>
            </a:ext>
          </a:extLst>
        </xdr:cNvPr>
        <xdr:cNvGrpSpPr/>
      </xdr:nvGrpSpPr>
      <xdr:grpSpPr>
        <a:xfrm>
          <a:off x="0" y="0"/>
          <a:ext cx="4629150" cy="276225"/>
          <a:chOff x="323850" y="561975"/>
          <a:chExt cx="4629150" cy="276225"/>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222EC4A1-E4F2-4836-8752-CBB8BC489C93}"/>
              </a:ext>
            </a:extLst>
          </xdr:cNvPr>
          <xdr:cNvSpPr/>
        </xdr:nvSpPr>
        <xdr:spPr>
          <a:xfrm>
            <a:off x="323850" y="561975"/>
            <a:ext cx="962025" cy="276225"/>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Informações</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B022DCC4-845D-4B96-BBBC-FC39F375CF47}"/>
              </a:ext>
            </a:extLst>
          </xdr:cNvPr>
          <xdr:cNvSpPr/>
        </xdr:nvSpPr>
        <xdr:spPr>
          <a:xfrm>
            <a:off x="1304925" y="561975"/>
            <a:ext cx="1209675" cy="27622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Cronograma</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3C30B4A-D9D4-44DB-8557-70D2C32F9AD7}"/>
              </a:ext>
            </a:extLst>
          </xdr:cNvPr>
          <xdr:cNvSpPr/>
        </xdr:nvSpPr>
        <xdr:spPr>
          <a:xfrm>
            <a:off x="2524125" y="561975"/>
            <a:ext cx="1209675" cy="276225"/>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Quadro de horários</a:t>
            </a:r>
          </a:p>
        </xdr:txBody>
      </xdr:sp>
      <xdr:sp macro="" textlink="">
        <xdr:nvSpPr>
          <xdr:cNvPr id="6" name="Retângulo 5">
            <a:hlinkClick xmlns:r="http://schemas.openxmlformats.org/officeDocument/2006/relationships" r:id="rId2"/>
            <a:extLst>
              <a:ext uri="{FF2B5EF4-FFF2-40B4-BE49-F238E27FC236}">
                <a16:creationId xmlns:a16="http://schemas.microsoft.com/office/drawing/2014/main" id="{12BE170C-F1CB-46F4-85DD-C84F67C0750F}"/>
              </a:ext>
            </a:extLst>
          </xdr:cNvPr>
          <xdr:cNvSpPr/>
        </xdr:nvSpPr>
        <xdr:spPr>
          <a:xfrm>
            <a:off x="3743325" y="561975"/>
            <a:ext cx="1209675" cy="276225"/>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Disciplinas</a:t>
            </a:r>
          </a:p>
        </xdr:txBody>
      </xdr:sp>
    </xdr:grpSp>
    <xdr:clientData/>
  </xdr:twoCellAnchor>
  <xdr:twoCellAnchor editAs="oneCell">
    <xdr:from>
      <xdr:col>19</xdr:col>
      <xdr:colOff>352425</xdr:colOff>
      <xdr:row>0</xdr:row>
      <xdr:rowOff>0</xdr:rowOff>
    </xdr:from>
    <xdr:to>
      <xdr:col>23</xdr:col>
      <xdr:colOff>11772</xdr:colOff>
      <xdr:row>3</xdr:row>
      <xdr:rowOff>38100</xdr:rowOff>
    </xdr:to>
    <xdr:pic>
      <xdr:nvPicPr>
        <xdr:cNvPr id="8" name="Imagem 7">
          <a:hlinkClick xmlns:r="http://schemas.openxmlformats.org/officeDocument/2006/relationships" r:id="rId4"/>
          <a:extLst>
            <a:ext uri="{FF2B5EF4-FFF2-40B4-BE49-F238E27FC236}">
              <a16:creationId xmlns:a16="http://schemas.microsoft.com/office/drawing/2014/main" id="{49DFDBDD-0B6C-490E-A7E2-748707F2DB7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030700" y="0"/>
          <a:ext cx="2373972" cy="609600"/>
        </a:xfrm>
        <a:prstGeom prst="rect">
          <a:avLst/>
        </a:prstGeom>
      </xdr:spPr>
    </xdr:pic>
    <xdr:clientData/>
  </xdr:twoCellAnchor>
  <xdr:twoCellAnchor editAs="oneCell">
    <xdr:from>
      <xdr:col>0</xdr:col>
      <xdr:colOff>85725</xdr:colOff>
      <xdr:row>11</xdr:row>
      <xdr:rowOff>114299</xdr:rowOff>
    </xdr:from>
    <xdr:to>
      <xdr:col>1</xdr:col>
      <xdr:colOff>2952750</xdr:colOff>
      <xdr:row>22</xdr:row>
      <xdr:rowOff>190499</xdr:rowOff>
    </xdr:to>
    <xdr:pic>
      <xdr:nvPicPr>
        <xdr:cNvPr id="9" name="Imagem 8">
          <a:hlinkClick xmlns:r="http://schemas.openxmlformats.org/officeDocument/2006/relationships" r:id="rId6"/>
          <a:extLst>
            <a:ext uri="{FF2B5EF4-FFF2-40B4-BE49-F238E27FC236}">
              <a16:creationId xmlns:a16="http://schemas.microsoft.com/office/drawing/2014/main" id="{B4C36046-6FB3-407D-9FCE-A69D019D670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5725" y="3829049"/>
          <a:ext cx="3476625" cy="3476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933450</xdr:colOff>
      <xdr:row>1</xdr:row>
      <xdr:rowOff>85725</xdr:rowOff>
    </xdr:to>
    <xdr:grpSp>
      <xdr:nvGrpSpPr>
        <xdr:cNvPr id="2" name="Agrupar 1">
          <a:extLst>
            <a:ext uri="{FF2B5EF4-FFF2-40B4-BE49-F238E27FC236}">
              <a16:creationId xmlns:a16="http://schemas.microsoft.com/office/drawing/2014/main" id="{F9233DA3-FFD9-4E86-B6DD-055CFE7E2328}"/>
            </a:ext>
          </a:extLst>
        </xdr:cNvPr>
        <xdr:cNvGrpSpPr/>
      </xdr:nvGrpSpPr>
      <xdr:grpSpPr>
        <a:xfrm>
          <a:off x="0" y="0"/>
          <a:ext cx="4629150" cy="276225"/>
          <a:chOff x="323850" y="561975"/>
          <a:chExt cx="4629150" cy="276225"/>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A2CF444F-3712-4C27-A55C-6F61129A63F9}"/>
              </a:ext>
            </a:extLst>
          </xdr:cNvPr>
          <xdr:cNvSpPr/>
        </xdr:nvSpPr>
        <xdr:spPr>
          <a:xfrm>
            <a:off x="323850" y="561975"/>
            <a:ext cx="962025" cy="276225"/>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Informações</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A7600A4C-B269-4E4A-946D-9BDDB1B0DD90}"/>
              </a:ext>
            </a:extLst>
          </xdr:cNvPr>
          <xdr:cNvSpPr/>
        </xdr:nvSpPr>
        <xdr:spPr>
          <a:xfrm>
            <a:off x="1304925" y="561975"/>
            <a:ext cx="1209675" cy="27622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Cronograma</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3D67EEC6-B707-4E97-BF28-86A739E45CCF}"/>
              </a:ext>
            </a:extLst>
          </xdr:cNvPr>
          <xdr:cNvSpPr/>
        </xdr:nvSpPr>
        <xdr:spPr>
          <a:xfrm>
            <a:off x="2524125" y="561975"/>
            <a:ext cx="1209675" cy="276225"/>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Quadro de horários</a:t>
            </a:r>
          </a:p>
        </xdr:txBody>
      </xdr:sp>
      <xdr:sp macro="" textlink="">
        <xdr:nvSpPr>
          <xdr:cNvPr id="6" name="Retângulo 5">
            <a:hlinkClick xmlns:r="http://schemas.openxmlformats.org/officeDocument/2006/relationships" r:id="rId2"/>
            <a:extLst>
              <a:ext uri="{FF2B5EF4-FFF2-40B4-BE49-F238E27FC236}">
                <a16:creationId xmlns:a16="http://schemas.microsoft.com/office/drawing/2014/main" id="{0FBF261E-7B46-40AE-9244-5C491A5F5C53}"/>
              </a:ext>
            </a:extLst>
          </xdr:cNvPr>
          <xdr:cNvSpPr/>
        </xdr:nvSpPr>
        <xdr:spPr>
          <a:xfrm>
            <a:off x="3743325" y="561975"/>
            <a:ext cx="1209675" cy="276225"/>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Disciplinas</a:t>
            </a:r>
          </a:p>
        </xdr:txBody>
      </xdr:sp>
    </xdr:grpSp>
    <xdr:clientData/>
  </xdr:twoCellAnchor>
  <xdr:twoCellAnchor editAs="oneCell">
    <xdr:from>
      <xdr:col>19</xdr:col>
      <xdr:colOff>352425</xdr:colOff>
      <xdr:row>0</xdr:row>
      <xdr:rowOff>0</xdr:rowOff>
    </xdr:from>
    <xdr:to>
      <xdr:col>23</xdr:col>
      <xdr:colOff>11772</xdr:colOff>
      <xdr:row>3</xdr:row>
      <xdr:rowOff>38100</xdr:rowOff>
    </xdr:to>
    <xdr:pic>
      <xdr:nvPicPr>
        <xdr:cNvPr id="7" name="Imagem 6">
          <a:hlinkClick xmlns:r="http://schemas.openxmlformats.org/officeDocument/2006/relationships" r:id="rId4"/>
          <a:extLst>
            <a:ext uri="{FF2B5EF4-FFF2-40B4-BE49-F238E27FC236}">
              <a16:creationId xmlns:a16="http://schemas.microsoft.com/office/drawing/2014/main" id="{20E8A330-B1DB-47B6-B90B-D106FC5EDE3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030700" y="0"/>
          <a:ext cx="2373972" cy="609600"/>
        </a:xfrm>
        <a:prstGeom prst="rect">
          <a:avLst/>
        </a:prstGeom>
      </xdr:spPr>
    </xdr:pic>
    <xdr:clientData/>
  </xdr:twoCellAnchor>
  <xdr:twoCellAnchor editAs="oneCell">
    <xdr:from>
      <xdr:col>0</xdr:col>
      <xdr:colOff>123825</xdr:colOff>
      <xdr:row>11</xdr:row>
      <xdr:rowOff>66675</xdr:rowOff>
    </xdr:from>
    <xdr:to>
      <xdr:col>1</xdr:col>
      <xdr:colOff>2990850</xdr:colOff>
      <xdr:row>28</xdr:row>
      <xdr:rowOff>47625</xdr:rowOff>
    </xdr:to>
    <xdr:pic>
      <xdr:nvPicPr>
        <xdr:cNvPr id="8" name="Imagem 7">
          <a:hlinkClick xmlns:r="http://schemas.openxmlformats.org/officeDocument/2006/relationships" r:id="rId6"/>
          <a:extLst>
            <a:ext uri="{FF2B5EF4-FFF2-40B4-BE49-F238E27FC236}">
              <a16:creationId xmlns:a16="http://schemas.microsoft.com/office/drawing/2014/main" id="{56A8B4C4-0395-451D-A5B5-2860CD17CC9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23825" y="3400425"/>
          <a:ext cx="3476625" cy="34766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933450</xdr:colOff>
      <xdr:row>1</xdr:row>
      <xdr:rowOff>85725</xdr:rowOff>
    </xdr:to>
    <xdr:grpSp>
      <xdr:nvGrpSpPr>
        <xdr:cNvPr id="2" name="Agrupar 1">
          <a:extLst>
            <a:ext uri="{FF2B5EF4-FFF2-40B4-BE49-F238E27FC236}">
              <a16:creationId xmlns:a16="http://schemas.microsoft.com/office/drawing/2014/main" id="{35C83DDE-2CD0-4C5D-975F-51ADB585317F}"/>
            </a:ext>
          </a:extLst>
        </xdr:cNvPr>
        <xdr:cNvGrpSpPr/>
      </xdr:nvGrpSpPr>
      <xdr:grpSpPr>
        <a:xfrm>
          <a:off x="0" y="0"/>
          <a:ext cx="4629150" cy="276225"/>
          <a:chOff x="323850" y="561975"/>
          <a:chExt cx="4629150" cy="276225"/>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439FAC24-4213-42A6-899D-3DE74DB10174}"/>
              </a:ext>
            </a:extLst>
          </xdr:cNvPr>
          <xdr:cNvSpPr/>
        </xdr:nvSpPr>
        <xdr:spPr>
          <a:xfrm>
            <a:off x="323850" y="561975"/>
            <a:ext cx="962025" cy="276225"/>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Informações</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DEFFE99B-4E78-4825-921B-801B8227025E}"/>
              </a:ext>
            </a:extLst>
          </xdr:cNvPr>
          <xdr:cNvSpPr/>
        </xdr:nvSpPr>
        <xdr:spPr>
          <a:xfrm>
            <a:off x="1304925" y="561975"/>
            <a:ext cx="1209675" cy="27622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Cronograma</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2D508FB1-00ED-45AC-9ADC-C074E8B09329}"/>
              </a:ext>
            </a:extLst>
          </xdr:cNvPr>
          <xdr:cNvSpPr/>
        </xdr:nvSpPr>
        <xdr:spPr>
          <a:xfrm>
            <a:off x="2524125" y="561975"/>
            <a:ext cx="1209675" cy="276225"/>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Quadro de horários</a:t>
            </a:r>
          </a:p>
        </xdr:txBody>
      </xdr:sp>
      <xdr:sp macro="" textlink="">
        <xdr:nvSpPr>
          <xdr:cNvPr id="6" name="Retângulo 5">
            <a:hlinkClick xmlns:r="http://schemas.openxmlformats.org/officeDocument/2006/relationships" r:id="rId2"/>
            <a:extLst>
              <a:ext uri="{FF2B5EF4-FFF2-40B4-BE49-F238E27FC236}">
                <a16:creationId xmlns:a16="http://schemas.microsoft.com/office/drawing/2014/main" id="{767267C7-7DCA-4352-AF74-1228C786FD55}"/>
              </a:ext>
            </a:extLst>
          </xdr:cNvPr>
          <xdr:cNvSpPr/>
        </xdr:nvSpPr>
        <xdr:spPr>
          <a:xfrm>
            <a:off x="3743325" y="561975"/>
            <a:ext cx="1209675" cy="276225"/>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Disciplinas</a:t>
            </a:r>
          </a:p>
        </xdr:txBody>
      </xdr:sp>
    </xdr:grpSp>
    <xdr:clientData/>
  </xdr:twoCellAnchor>
  <xdr:twoCellAnchor editAs="oneCell">
    <xdr:from>
      <xdr:col>19</xdr:col>
      <xdr:colOff>352425</xdr:colOff>
      <xdr:row>0</xdr:row>
      <xdr:rowOff>0</xdr:rowOff>
    </xdr:from>
    <xdr:to>
      <xdr:col>23</xdr:col>
      <xdr:colOff>11772</xdr:colOff>
      <xdr:row>3</xdr:row>
      <xdr:rowOff>38100</xdr:rowOff>
    </xdr:to>
    <xdr:pic>
      <xdr:nvPicPr>
        <xdr:cNvPr id="7" name="Imagem 6">
          <a:hlinkClick xmlns:r="http://schemas.openxmlformats.org/officeDocument/2006/relationships" r:id="rId4"/>
          <a:extLst>
            <a:ext uri="{FF2B5EF4-FFF2-40B4-BE49-F238E27FC236}">
              <a16:creationId xmlns:a16="http://schemas.microsoft.com/office/drawing/2014/main" id="{1365A145-83D1-4D5F-93DD-FFDF7F8B1FE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030700" y="0"/>
          <a:ext cx="2373972" cy="609600"/>
        </a:xfrm>
        <a:prstGeom prst="rect">
          <a:avLst/>
        </a:prstGeom>
      </xdr:spPr>
    </xdr:pic>
    <xdr:clientData/>
  </xdr:twoCellAnchor>
  <xdr:twoCellAnchor editAs="oneCell">
    <xdr:from>
      <xdr:col>0</xdr:col>
      <xdr:colOff>190500</xdr:colOff>
      <xdr:row>11</xdr:row>
      <xdr:rowOff>152400</xdr:rowOff>
    </xdr:from>
    <xdr:to>
      <xdr:col>1</xdr:col>
      <xdr:colOff>3057525</xdr:colOff>
      <xdr:row>29</xdr:row>
      <xdr:rowOff>171450</xdr:rowOff>
    </xdr:to>
    <xdr:pic>
      <xdr:nvPicPr>
        <xdr:cNvPr id="8" name="Imagem 7">
          <a:hlinkClick xmlns:r="http://schemas.openxmlformats.org/officeDocument/2006/relationships" r:id="rId6"/>
          <a:extLst>
            <a:ext uri="{FF2B5EF4-FFF2-40B4-BE49-F238E27FC236}">
              <a16:creationId xmlns:a16="http://schemas.microsoft.com/office/drawing/2014/main" id="{FF21B8B7-E040-450D-BF1D-F1C4F588170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90500" y="3228975"/>
          <a:ext cx="3476625" cy="34766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933450</xdr:colOff>
      <xdr:row>1</xdr:row>
      <xdr:rowOff>85725</xdr:rowOff>
    </xdr:to>
    <xdr:grpSp>
      <xdr:nvGrpSpPr>
        <xdr:cNvPr id="2" name="Agrupar 1">
          <a:extLst>
            <a:ext uri="{FF2B5EF4-FFF2-40B4-BE49-F238E27FC236}">
              <a16:creationId xmlns:a16="http://schemas.microsoft.com/office/drawing/2014/main" id="{4A42A29A-F179-4748-AD5D-1CC0876E5791}"/>
            </a:ext>
          </a:extLst>
        </xdr:cNvPr>
        <xdr:cNvGrpSpPr/>
      </xdr:nvGrpSpPr>
      <xdr:grpSpPr>
        <a:xfrm>
          <a:off x="0" y="0"/>
          <a:ext cx="4629150" cy="276225"/>
          <a:chOff x="323850" y="561975"/>
          <a:chExt cx="4629150" cy="276225"/>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81C703B-7B37-4744-BC72-47783220F08F}"/>
              </a:ext>
            </a:extLst>
          </xdr:cNvPr>
          <xdr:cNvSpPr/>
        </xdr:nvSpPr>
        <xdr:spPr>
          <a:xfrm>
            <a:off x="323850" y="561975"/>
            <a:ext cx="962025" cy="276225"/>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Informações</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7FA29202-BDAD-4B2C-8CF3-F4A1FAC2A072}"/>
              </a:ext>
            </a:extLst>
          </xdr:cNvPr>
          <xdr:cNvSpPr/>
        </xdr:nvSpPr>
        <xdr:spPr>
          <a:xfrm>
            <a:off x="1304925" y="561975"/>
            <a:ext cx="1209675" cy="27622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Cronograma</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33DB1C3A-49C0-428B-BE9E-53C19B00B753}"/>
              </a:ext>
            </a:extLst>
          </xdr:cNvPr>
          <xdr:cNvSpPr/>
        </xdr:nvSpPr>
        <xdr:spPr>
          <a:xfrm>
            <a:off x="2524125" y="561975"/>
            <a:ext cx="1209675" cy="276225"/>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Quadro de horários</a:t>
            </a:r>
          </a:p>
        </xdr:txBody>
      </xdr:sp>
      <xdr:sp macro="" textlink="">
        <xdr:nvSpPr>
          <xdr:cNvPr id="6" name="Retângulo 5">
            <a:hlinkClick xmlns:r="http://schemas.openxmlformats.org/officeDocument/2006/relationships" r:id="rId2"/>
            <a:extLst>
              <a:ext uri="{FF2B5EF4-FFF2-40B4-BE49-F238E27FC236}">
                <a16:creationId xmlns:a16="http://schemas.microsoft.com/office/drawing/2014/main" id="{2A5EA960-4587-4F36-AE77-858C324F1642}"/>
              </a:ext>
            </a:extLst>
          </xdr:cNvPr>
          <xdr:cNvSpPr/>
        </xdr:nvSpPr>
        <xdr:spPr>
          <a:xfrm>
            <a:off x="3743325" y="561975"/>
            <a:ext cx="1209675" cy="276225"/>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Disciplinas</a:t>
            </a:r>
          </a:p>
        </xdr:txBody>
      </xdr:sp>
    </xdr:grpSp>
    <xdr:clientData/>
  </xdr:twoCellAnchor>
  <xdr:twoCellAnchor editAs="oneCell">
    <xdr:from>
      <xdr:col>19</xdr:col>
      <xdr:colOff>352425</xdr:colOff>
      <xdr:row>0</xdr:row>
      <xdr:rowOff>0</xdr:rowOff>
    </xdr:from>
    <xdr:to>
      <xdr:col>23</xdr:col>
      <xdr:colOff>11772</xdr:colOff>
      <xdr:row>3</xdr:row>
      <xdr:rowOff>38100</xdr:rowOff>
    </xdr:to>
    <xdr:pic>
      <xdr:nvPicPr>
        <xdr:cNvPr id="7" name="Imagem 6">
          <a:hlinkClick xmlns:r="http://schemas.openxmlformats.org/officeDocument/2006/relationships" r:id="rId4"/>
          <a:extLst>
            <a:ext uri="{FF2B5EF4-FFF2-40B4-BE49-F238E27FC236}">
              <a16:creationId xmlns:a16="http://schemas.microsoft.com/office/drawing/2014/main" id="{08E36D0C-AB52-4447-B048-AD144902434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030700" y="0"/>
          <a:ext cx="2373972" cy="609600"/>
        </a:xfrm>
        <a:prstGeom prst="rect">
          <a:avLst/>
        </a:prstGeom>
      </xdr:spPr>
    </xdr:pic>
    <xdr:clientData/>
  </xdr:twoCellAnchor>
  <xdr:twoCellAnchor editAs="oneCell">
    <xdr:from>
      <xdr:col>0</xdr:col>
      <xdr:colOff>133350</xdr:colOff>
      <xdr:row>11</xdr:row>
      <xdr:rowOff>123825</xdr:rowOff>
    </xdr:from>
    <xdr:to>
      <xdr:col>1</xdr:col>
      <xdr:colOff>3000375</xdr:colOff>
      <xdr:row>22</xdr:row>
      <xdr:rowOff>85725</xdr:rowOff>
    </xdr:to>
    <xdr:pic>
      <xdr:nvPicPr>
        <xdr:cNvPr id="8" name="Imagem 7">
          <a:hlinkClick xmlns:r="http://schemas.openxmlformats.org/officeDocument/2006/relationships" r:id="rId6"/>
          <a:extLst>
            <a:ext uri="{FF2B5EF4-FFF2-40B4-BE49-F238E27FC236}">
              <a16:creationId xmlns:a16="http://schemas.microsoft.com/office/drawing/2014/main" id="{241E27B9-6C4F-45FC-B22B-7C17D68EC4D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3350" y="6457950"/>
          <a:ext cx="3476625" cy="34766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933450</xdr:colOff>
      <xdr:row>1</xdr:row>
      <xdr:rowOff>85725</xdr:rowOff>
    </xdr:to>
    <xdr:grpSp>
      <xdr:nvGrpSpPr>
        <xdr:cNvPr id="2" name="Agrupar 1">
          <a:extLst>
            <a:ext uri="{FF2B5EF4-FFF2-40B4-BE49-F238E27FC236}">
              <a16:creationId xmlns:a16="http://schemas.microsoft.com/office/drawing/2014/main" id="{16DCF2F6-9154-4BD7-AB76-E4ABBA97CC88}"/>
            </a:ext>
          </a:extLst>
        </xdr:cNvPr>
        <xdr:cNvGrpSpPr/>
      </xdr:nvGrpSpPr>
      <xdr:grpSpPr>
        <a:xfrm>
          <a:off x="0" y="0"/>
          <a:ext cx="4629150" cy="276225"/>
          <a:chOff x="323850" y="561975"/>
          <a:chExt cx="4629150" cy="276225"/>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2EE521B4-F732-469F-84AC-152CFF8DF701}"/>
              </a:ext>
            </a:extLst>
          </xdr:cNvPr>
          <xdr:cNvSpPr/>
        </xdr:nvSpPr>
        <xdr:spPr>
          <a:xfrm>
            <a:off x="323850" y="561975"/>
            <a:ext cx="962025" cy="276225"/>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Informações</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3B47055E-FE76-4BC2-858F-D62501A268D4}"/>
              </a:ext>
            </a:extLst>
          </xdr:cNvPr>
          <xdr:cNvSpPr/>
        </xdr:nvSpPr>
        <xdr:spPr>
          <a:xfrm>
            <a:off x="1304925" y="561975"/>
            <a:ext cx="1209675" cy="27622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Cronograma</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2328AF53-B423-4B54-81F4-385B7F26CB4E}"/>
              </a:ext>
            </a:extLst>
          </xdr:cNvPr>
          <xdr:cNvSpPr/>
        </xdr:nvSpPr>
        <xdr:spPr>
          <a:xfrm>
            <a:off x="2524125" y="561975"/>
            <a:ext cx="1209675" cy="276225"/>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Quadro de horários</a:t>
            </a:r>
          </a:p>
        </xdr:txBody>
      </xdr:sp>
      <xdr:sp macro="" textlink="">
        <xdr:nvSpPr>
          <xdr:cNvPr id="6" name="Retângulo 5">
            <a:hlinkClick xmlns:r="http://schemas.openxmlformats.org/officeDocument/2006/relationships" r:id="rId2"/>
            <a:extLst>
              <a:ext uri="{FF2B5EF4-FFF2-40B4-BE49-F238E27FC236}">
                <a16:creationId xmlns:a16="http://schemas.microsoft.com/office/drawing/2014/main" id="{4097C079-6CFA-4B54-9C4B-D606EBB1BF2D}"/>
              </a:ext>
            </a:extLst>
          </xdr:cNvPr>
          <xdr:cNvSpPr/>
        </xdr:nvSpPr>
        <xdr:spPr>
          <a:xfrm>
            <a:off x="3743325" y="561975"/>
            <a:ext cx="1209675" cy="276225"/>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00"/>
              <a:t>Disciplinas</a:t>
            </a:r>
          </a:p>
        </xdr:txBody>
      </xdr:sp>
    </xdr:grpSp>
    <xdr:clientData/>
  </xdr:twoCellAnchor>
  <xdr:twoCellAnchor editAs="oneCell">
    <xdr:from>
      <xdr:col>19</xdr:col>
      <xdr:colOff>352425</xdr:colOff>
      <xdr:row>0</xdr:row>
      <xdr:rowOff>0</xdr:rowOff>
    </xdr:from>
    <xdr:to>
      <xdr:col>23</xdr:col>
      <xdr:colOff>11772</xdr:colOff>
      <xdr:row>3</xdr:row>
      <xdr:rowOff>38100</xdr:rowOff>
    </xdr:to>
    <xdr:pic>
      <xdr:nvPicPr>
        <xdr:cNvPr id="7" name="Imagem 6">
          <a:hlinkClick xmlns:r="http://schemas.openxmlformats.org/officeDocument/2006/relationships" r:id="rId4"/>
          <a:extLst>
            <a:ext uri="{FF2B5EF4-FFF2-40B4-BE49-F238E27FC236}">
              <a16:creationId xmlns:a16="http://schemas.microsoft.com/office/drawing/2014/main" id="{C17DBE14-3B49-4C4F-AFBC-BB2625702A5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030700" y="0"/>
          <a:ext cx="2373972" cy="609600"/>
        </a:xfrm>
        <a:prstGeom prst="rect">
          <a:avLst/>
        </a:prstGeom>
      </xdr:spPr>
    </xdr:pic>
    <xdr:clientData/>
  </xdr:twoCellAnchor>
  <xdr:twoCellAnchor editAs="oneCell">
    <xdr:from>
      <xdr:col>0</xdr:col>
      <xdr:colOff>95250</xdr:colOff>
      <xdr:row>12</xdr:row>
      <xdr:rowOff>152400</xdr:rowOff>
    </xdr:from>
    <xdr:to>
      <xdr:col>1</xdr:col>
      <xdr:colOff>2962275</xdr:colOff>
      <xdr:row>24</xdr:row>
      <xdr:rowOff>228600</xdr:rowOff>
    </xdr:to>
    <xdr:pic>
      <xdr:nvPicPr>
        <xdr:cNvPr id="8" name="Imagem 7">
          <a:hlinkClick xmlns:r="http://schemas.openxmlformats.org/officeDocument/2006/relationships" r:id="rId6"/>
          <a:extLst>
            <a:ext uri="{FF2B5EF4-FFF2-40B4-BE49-F238E27FC236}">
              <a16:creationId xmlns:a16="http://schemas.microsoft.com/office/drawing/2014/main" id="{64777BA5-1321-4528-91F4-988C2489D40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5250" y="3686175"/>
          <a:ext cx="3476625" cy="3476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
  <sheetViews>
    <sheetView showGridLines="0" tabSelected="1" workbookViewId="0">
      <selection activeCell="C11" sqref="C11"/>
    </sheetView>
  </sheetViews>
  <sheetFormatPr defaultColWidth="0" defaultRowHeight="15" zeroHeight="1" x14ac:dyDescent="0.25"/>
  <cols>
    <col min="1" max="14" width="9.140625" customWidth="1"/>
    <col min="15" max="15" width="2.7109375" customWidth="1"/>
    <col min="16" max="16384" width="9.140625" hidden="1"/>
  </cols>
  <sheetData>
    <row r="1" x14ac:dyDescent="0.25"/>
    <row r="2" ht="24" customHeight="1"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showGridLines="0" zoomScale="98" workbookViewId="0">
      <selection activeCell="B7" sqref="B7:B17"/>
    </sheetView>
  </sheetViews>
  <sheetFormatPr defaultColWidth="0" defaultRowHeight="15" zeroHeight="1" x14ac:dyDescent="0.25"/>
  <cols>
    <col min="1" max="1" width="24.42578125" bestFit="1" customWidth="1"/>
    <col min="2" max="2" width="59.42578125" bestFit="1" customWidth="1"/>
    <col min="3" max="4" width="9.140625" customWidth="1"/>
    <col min="5" max="5" width="2.42578125" customWidth="1"/>
    <col min="6" max="7" width="9.140625" customWidth="1"/>
    <col min="8" max="8" width="6.7109375" customWidth="1"/>
    <col min="9" max="16384" width="9.140625" hidden="1"/>
  </cols>
  <sheetData>
    <row r="1" spans="1:8" x14ac:dyDescent="0.25">
      <c r="A1" s="41"/>
      <c r="B1" s="41"/>
      <c r="C1" s="41"/>
      <c r="D1" s="41"/>
      <c r="E1" s="41"/>
      <c r="F1" s="41"/>
      <c r="G1" s="41"/>
      <c r="H1" s="41"/>
    </row>
    <row r="2" spans="1:8" x14ac:dyDescent="0.25">
      <c r="A2" s="41"/>
      <c r="B2" s="41"/>
      <c r="C2" s="41"/>
      <c r="D2" s="41"/>
      <c r="E2" s="41"/>
      <c r="F2" s="41"/>
      <c r="G2" s="41"/>
      <c r="H2" s="41"/>
    </row>
    <row r="3" spans="1:8" x14ac:dyDescent="0.25">
      <c r="A3" s="41"/>
      <c r="B3" s="41"/>
      <c r="C3" s="41"/>
      <c r="D3" s="41"/>
      <c r="E3" s="41"/>
      <c r="F3" s="41"/>
      <c r="G3" s="41"/>
      <c r="H3" s="41"/>
    </row>
    <row r="4" spans="1:8" x14ac:dyDescent="0.25"/>
    <row r="5" spans="1:8" x14ac:dyDescent="0.25"/>
    <row r="6" spans="1:8" ht="23.25" x14ac:dyDescent="0.35">
      <c r="A6" s="19" t="s">
        <v>139</v>
      </c>
      <c r="B6" s="20"/>
    </row>
    <row r="7" spans="1:8" x14ac:dyDescent="0.25">
      <c r="A7" s="17" t="s">
        <v>10</v>
      </c>
      <c r="B7" s="108" t="s">
        <v>130</v>
      </c>
    </row>
    <row r="8" spans="1:8" x14ac:dyDescent="0.25">
      <c r="A8" s="17" t="s">
        <v>11</v>
      </c>
      <c r="B8" s="109">
        <v>43784</v>
      </c>
    </row>
    <row r="9" spans="1:8" x14ac:dyDescent="0.25">
      <c r="A9" s="17" t="s">
        <v>12</v>
      </c>
      <c r="B9" s="108" t="s">
        <v>131</v>
      </c>
    </row>
    <row r="10" spans="1:8" x14ac:dyDescent="0.25">
      <c r="A10" s="17" t="s">
        <v>13</v>
      </c>
      <c r="B10" s="108"/>
    </row>
    <row r="11" spans="1:8" x14ac:dyDescent="0.25">
      <c r="A11" s="17" t="s">
        <v>14</v>
      </c>
      <c r="B11" s="110" t="s">
        <v>132</v>
      </c>
    </row>
    <row r="12" spans="1:8" x14ac:dyDescent="0.25">
      <c r="A12" s="17" t="s">
        <v>15</v>
      </c>
      <c r="B12" s="110" t="s">
        <v>133</v>
      </c>
    </row>
    <row r="13" spans="1:8" x14ac:dyDescent="0.25">
      <c r="A13" s="17" t="s">
        <v>16</v>
      </c>
      <c r="B13" s="110" t="s">
        <v>138</v>
      </c>
    </row>
    <row r="14" spans="1:8" x14ac:dyDescent="0.25">
      <c r="A14" s="17" t="s">
        <v>17</v>
      </c>
      <c r="B14" s="110" t="s">
        <v>134</v>
      </c>
    </row>
    <row r="15" spans="1:8" x14ac:dyDescent="0.25">
      <c r="A15" s="17" t="s">
        <v>18</v>
      </c>
      <c r="B15" s="110" t="s">
        <v>135</v>
      </c>
    </row>
    <row r="16" spans="1:8" x14ac:dyDescent="0.25">
      <c r="A16" s="17" t="s">
        <v>19</v>
      </c>
      <c r="B16" s="110" t="s">
        <v>136</v>
      </c>
    </row>
    <row r="17" spans="1:2" x14ac:dyDescent="0.25">
      <c r="A17" s="17" t="s">
        <v>20</v>
      </c>
      <c r="B17" s="110" t="s">
        <v>137</v>
      </c>
    </row>
    <row r="18" spans="1:2" x14ac:dyDescent="0.25"/>
    <row r="19" spans="1:2" x14ac:dyDescent="0.25"/>
    <row r="20" spans="1:2" x14ac:dyDescent="0.25"/>
    <row r="21" spans="1:2" x14ac:dyDescent="0.25"/>
    <row r="22" spans="1:2" x14ac:dyDescent="0.25"/>
    <row r="23" spans="1:2" x14ac:dyDescent="0.25"/>
    <row r="24" spans="1:2" x14ac:dyDescent="0.25"/>
    <row r="25" spans="1:2" x14ac:dyDescent="0.25"/>
    <row r="26" spans="1:2" x14ac:dyDescent="0.25"/>
    <row r="27" spans="1:2" x14ac:dyDescent="0.25"/>
    <row r="28" spans="1:2" x14ac:dyDescent="0.25"/>
    <row r="29" spans="1:2" x14ac:dyDescent="0.25"/>
  </sheetData>
  <sheetProtection algorithmName="SHA-512" hashValue="ZDpA6V4KpB1MBWkT6MoMMEofetYl73dMMHlN1byW0XSWXrurZf1Ba2vS98XYO+dmnHiQC3RyCtg3hQSh/n+Xlw==" saltValue="5lYAGDloyOL7H4Nc8yWD2g==" spinCount="100000" sheet="1" objects="1" scenarios="1" selectLockedCells="1"/>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8"/>
  <sheetViews>
    <sheetView showGridLines="0" workbookViewId="0">
      <selection activeCell="B10" sqref="B10:H14"/>
    </sheetView>
  </sheetViews>
  <sheetFormatPr defaultColWidth="0" defaultRowHeight="15" zeroHeight="1" x14ac:dyDescent="0.25"/>
  <cols>
    <col min="1" max="1" width="3.140625" style="46" bestFit="1" customWidth="1"/>
    <col min="2" max="2" width="54.140625" style="46" customWidth="1"/>
    <col min="3" max="3" width="11.5703125" style="46" bestFit="1" customWidth="1"/>
    <col min="4" max="4" width="5.140625" style="46" bestFit="1" customWidth="1"/>
    <col min="5" max="5" width="13.5703125" style="46" bestFit="1" customWidth="1"/>
    <col min="6" max="6" width="14.5703125" style="46" bestFit="1" customWidth="1"/>
    <col min="7" max="7" width="15" style="46" bestFit="1" customWidth="1"/>
    <col min="8" max="8" width="13.42578125" style="46" bestFit="1" customWidth="1"/>
    <col min="9" max="9" width="3.28515625" style="46" customWidth="1"/>
    <col min="10" max="16384" width="9.140625" style="45" hidden="1"/>
  </cols>
  <sheetData>
    <row r="1" spans="1:9" s="41" customFormat="1" x14ac:dyDescent="0.25"/>
    <row r="2" spans="1:9" s="41" customFormat="1" x14ac:dyDescent="0.25"/>
    <row r="3" spans="1:9" customFormat="1" x14ac:dyDescent="0.25">
      <c r="A3" s="41"/>
      <c r="B3" s="41"/>
      <c r="C3" s="41"/>
      <c r="D3" s="41"/>
      <c r="E3" s="41"/>
      <c r="F3" s="41"/>
      <c r="G3" s="41"/>
      <c r="H3" s="41"/>
      <c r="I3" s="41"/>
    </row>
    <row r="4" spans="1:9" customFormat="1" x14ac:dyDescent="0.25"/>
    <row r="5" spans="1:9" customFormat="1" x14ac:dyDescent="0.25"/>
    <row r="6" spans="1:9" customFormat="1" ht="18.75" x14ac:dyDescent="0.25">
      <c r="B6" s="3" t="s">
        <v>9</v>
      </c>
      <c r="C6" s="4">
        <f>'Quadro de horários'!K5</f>
        <v>0.91666666666666674</v>
      </c>
      <c r="E6" s="44"/>
    </row>
    <row r="7" spans="1:9" customFormat="1" x14ac:dyDescent="0.25">
      <c r="F7" s="16">
        <f>SUM(F10:F23)</f>
        <v>40</v>
      </c>
    </row>
    <row r="8" spans="1:9" customFormat="1" x14ac:dyDescent="0.25">
      <c r="A8" s="76" t="s">
        <v>0</v>
      </c>
      <c r="B8" s="74" t="s">
        <v>1</v>
      </c>
      <c r="C8" s="74" t="s">
        <v>2</v>
      </c>
      <c r="D8" s="74" t="s">
        <v>3</v>
      </c>
      <c r="E8" s="74" t="s">
        <v>4</v>
      </c>
      <c r="F8" s="74" t="s">
        <v>5</v>
      </c>
      <c r="G8" s="74" t="s">
        <v>6</v>
      </c>
      <c r="H8" s="1" t="s">
        <v>7</v>
      </c>
    </row>
    <row r="9" spans="1:9" customFormat="1" x14ac:dyDescent="0.25">
      <c r="A9" s="77"/>
      <c r="B9" s="75"/>
      <c r="C9" s="75"/>
      <c r="D9" s="75"/>
      <c r="E9" s="75"/>
      <c r="F9" s="75"/>
      <c r="G9" s="75"/>
      <c r="H9" s="5">
        <f>SUM(H10:H1048576)</f>
        <v>0.41666666666666663</v>
      </c>
    </row>
    <row r="10" spans="1:9" customFormat="1" ht="15.75" x14ac:dyDescent="0.25">
      <c r="A10" s="6">
        <v>1</v>
      </c>
      <c r="B10" s="102" t="s">
        <v>87</v>
      </c>
      <c r="C10" s="103" t="s">
        <v>8</v>
      </c>
      <c r="D10" s="104">
        <v>1</v>
      </c>
      <c r="E10" s="105">
        <v>8</v>
      </c>
      <c r="F10" s="104">
        <f>E10*D10</f>
        <v>8</v>
      </c>
      <c r="G10" s="106">
        <v>0.95833333333333337</v>
      </c>
      <c r="H10" s="107">
        <v>8.3333333333333329E-2</v>
      </c>
    </row>
    <row r="11" spans="1:9" customFormat="1" ht="15.75" x14ac:dyDescent="0.25">
      <c r="A11" s="6">
        <v>2</v>
      </c>
      <c r="B11" s="102" t="s">
        <v>88</v>
      </c>
      <c r="C11" s="103" t="s">
        <v>8</v>
      </c>
      <c r="D11" s="104">
        <v>1</v>
      </c>
      <c r="E11" s="105">
        <v>8</v>
      </c>
      <c r="F11" s="104">
        <f t="shared" ref="F11:F14" si="0">E11*D11</f>
        <v>8</v>
      </c>
      <c r="G11" s="106">
        <v>0.95833333333333337</v>
      </c>
      <c r="H11" s="107">
        <v>8.3333333333333329E-2</v>
      </c>
    </row>
    <row r="12" spans="1:9" customFormat="1" ht="15.75" x14ac:dyDescent="0.25">
      <c r="A12" s="6">
        <v>3</v>
      </c>
      <c r="B12" s="102" t="s">
        <v>89</v>
      </c>
      <c r="C12" s="103" t="s">
        <v>8</v>
      </c>
      <c r="D12" s="104">
        <v>1</v>
      </c>
      <c r="E12" s="105">
        <v>8</v>
      </c>
      <c r="F12" s="104">
        <f t="shared" si="0"/>
        <v>8</v>
      </c>
      <c r="G12" s="106">
        <v>0.95833333333333337</v>
      </c>
      <c r="H12" s="107">
        <v>8.3333333333333329E-2</v>
      </c>
    </row>
    <row r="13" spans="1:9" customFormat="1" ht="15.75" x14ac:dyDescent="0.25">
      <c r="A13" s="6">
        <v>4</v>
      </c>
      <c r="B13" s="102" t="s">
        <v>121</v>
      </c>
      <c r="C13" s="103" t="s">
        <v>8</v>
      </c>
      <c r="D13" s="104">
        <v>1</v>
      </c>
      <c r="E13" s="105">
        <v>8</v>
      </c>
      <c r="F13" s="104">
        <f t="shared" si="0"/>
        <v>8</v>
      </c>
      <c r="G13" s="106">
        <v>0.95833333333333337</v>
      </c>
      <c r="H13" s="107">
        <v>8.3333333333333329E-2</v>
      </c>
    </row>
    <row r="14" spans="1:9" customFormat="1" ht="15.75" x14ac:dyDescent="0.25">
      <c r="A14" s="6">
        <v>5</v>
      </c>
      <c r="B14" s="102" t="s">
        <v>90</v>
      </c>
      <c r="C14" s="103" t="s">
        <v>91</v>
      </c>
      <c r="D14" s="104">
        <v>1</v>
      </c>
      <c r="E14" s="105">
        <v>8</v>
      </c>
      <c r="F14" s="104">
        <f t="shared" si="0"/>
        <v>8</v>
      </c>
      <c r="G14" s="106">
        <v>0.95833333333333337</v>
      </c>
      <c r="H14" s="107">
        <v>8.3333333333333329E-2</v>
      </c>
    </row>
    <row r="15" spans="1:9" customFormat="1" ht="15.75" x14ac:dyDescent="0.25">
      <c r="A15" s="6"/>
      <c r="B15" s="7"/>
      <c r="C15" s="8"/>
      <c r="D15" s="9"/>
      <c r="E15" s="10"/>
      <c r="F15" s="9"/>
      <c r="G15" s="11"/>
      <c r="H15" s="12"/>
    </row>
    <row r="16" spans="1:9" customFormat="1" ht="15.75" x14ac:dyDescent="0.25">
      <c r="A16" s="6"/>
      <c r="B16" s="7"/>
      <c r="C16" s="8"/>
      <c r="D16" s="9"/>
      <c r="E16" s="10"/>
      <c r="F16" s="9"/>
      <c r="G16" s="11"/>
      <c r="H16" s="12"/>
    </row>
    <row r="17" spans="1:9" customFormat="1" ht="15.75" x14ac:dyDescent="0.25">
      <c r="A17" s="6"/>
      <c r="B17" s="13"/>
      <c r="C17" s="8"/>
      <c r="D17" s="9"/>
      <c r="E17" s="10"/>
      <c r="F17" s="9"/>
      <c r="G17" s="11"/>
      <c r="H17" s="12"/>
    </row>
    <row r="18" spans="1:9" customFormat="1" ht="15.75" x14ac:dyDescent="0.25">
      <c r="A18" s="6"/>
      <c r="B18" s="14"/>
      <c r="C18" s="8"/>
      <c r="D18" s="9"/>
      <c r="E18" s="10"/>
      <c r="F18" s="9"/>
      <c r="G18" s="11"/>
      <c r="H18" s="12"/>
    </row>
    <row r="19" spans="1:9" customFormat="1" ht="15.75" x14ac:dyDescent="0.25">
      <c r="A19" s="6"/>
      <c r="B19" s="14"/>
      <c r="C19" s="8"/>
      <c r="D19" s="9"/>
      <c r="E19" s="10"/>
      <c r="F19" s="9"/>
      <c r="G19" s="11"/>
      <c r="H19" s="12"/>
    </row>
    <row r="20" spans="1:9" customFormat="1" ht="15.75" x14ac:dyDescent="0.25">
      <c r="A20" s="6"/>
      <c r="B20" s="14"/>
      <c r="C20" s="8"/>
      <c r="D20" s="9"/>
      <c r="E20" s="10"/>
      <c r="F20" s="9"/>
      <c r="G20" s="11"/>
      <c r="H20" s="12"/>
    </row>
    <row r="21" spans="1:9" customFormat="1" ht="15.75" x14ac:dyDescent="0.25">
      <c r="A21" s="14"/>
      <c r="B21" s="14"/>
      <c r="C21" s="14"/>
      <c r="D21" s="14"/>
      <c r="E21" s="15"/>
      <c r="F21" s="9"/>
      <c r="G21" s="11"/>
      <c r="H21" s="12"/>
    </row>
    <row r="22" spans="1:9" customFormat="1" ht="15.75" x14ac:dyDescent="0.25">
      <c r="A22" s="14"/>
      <c r="B22" s="14"/>
      <c r="C22" s="14"/>
      <c r="D22" s="14"/>
      <c r="E22" s="15"/>
      <c r="F22" s="9"/>
      <c r="G22" s="11"/>
      <c r="H22" s="12"/>
    </row>
    <row r="23" spans="1:9" customFormat="1" ht="15.75" x14ac:dyDescent="0.25">
      <c r="A23" s="14"/>
      <c r="B23" s="14"/>
      <c r="C23" s="14"/>
      <c r="D23" s="14"/>
      <c r="E23" s="15"/>
      <c r="F23" s="9"/>
      <c r="G23" s="11"/>
      <c r="H23" s="12"/>
    </row>
    <row r="24" spans="1:9" customFormat="1" ht="3" customHeight="1" x14ac:dyDescent="0.25">
      <c r="A24" s="18"/>
      <c r="B24" s="18"/>
      <c r="C24" s="18"/>
      <c r="D24" s="18"/>
      <c r="E24" s="18"/>
      <c r="F24" s="18"/>
      <c r="G24" s="18"/>
      <c r="H24" s="18"/>
      <c r="I24" s="18"/>
    </row>
    <row r="25" spans="1:9" x14ac:dyDescent="0.25"/>
    <row r="26" spans="1:9" x14ac:dyDescent="0.25"/>
    <row r="27" spans="1:9" x14ac:dyDescent="0.25"/>
    <row r="28" spans="1:9" x14ac:dyDescent="0.25"/>
    <row r="29" spans="1:9" x14ac:dyDescent="0.25"/>
    <row r="30" spans="1:9" x14ac:dyDescent="0.25"/>
    <row r="31" spans="1:9" x14ac:dyDescent="0.25"/>
    <row r="32" spans="1:9" x14ac:dyDescent="0.25"/>
    <row r="33" hidden="1" x14ac:dyDescent="0.25"/>
    <row r="34" hidden="1" x14ac:dyDescent="0.25"/>
    <row r="35" hidden="1" x14ac:dyDescent="0.25"/>
    <row r="36" hidden="1" x14ac:dyDescent="0.25"/>
    <row r="37" hidden="1" x14ac:dyDescent="0.25"/>
    <row r="38" hidden="1" x14ac:dyDescent="0.25"/>
  </sheetData>
  <sheetProtection algorithmName="SHA-512" hashValue="DIQ8oD8Z2UTJKzXa+TNMgIE9ndKwFDcGoF0Vej5dXhRhyjPegyMVu2COFJInc9l2m3phHBsp8OYvtx/GFUXIQg==" saltValue="2Eg+z7I/hi0GuIAOammsrQ==" spinCount="100000" sheet="1" objects="1" scenarios="1" selectLockedCells="1"/>
  <mergeCells count="7">
    <mergeCell ref="G8:G9"/>
    <mergeCell ref="A8:A9"/>
    <mergeCell ref="B8:B9"/>
    <mergeCell ref="C8:C9"/>
    <mergeCell ref="D8:D9"/>
    <mergeCell ref="E8:E9"/>
    <mergeCell ref="F8:F9"/>
  </mergeCells>
  <pageMargins left="0.511811024" right="0.511811024" top="0.78740157499999996" bottom="0.78740157499999996" header="0.31496062000000002" footer="0.31496062000000002"/>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4"/>
  <sheetViews>
    <sheetView showGridLines="0" workbookViewId="0">
      <selection activeCell="K5" activeCellId="2" sqref="C9:I44 C5:I6 K5:K6"/>
    </sheetView>
  </sheetViews>
  <sheetFormatPr defaultColWidth="0" defaultRowHeight="15" x14ac:dyDescent="0.25"/>
  <cols>
    <col min="1" max="2" width="9.140625" customWidth="1"/>
    <col min="3" max="9" width="15.85546875" customWidth="1"/>
    <col min="10" max="10" width="9.140625" customWidth="1"/>
    <col min="11" max="11" width="12.42578125" bestFit="1" customWidth="1"/>
    <col min="12" max="16384" width="9.140625" hidden="1"/>
  </cols>
  <sheetData>
    <row r="1" spans="1:11" x14ac:dyDescent="0.25">
      <c r="A1" s="41"/>
      <c r="B1" s="41"/>
      <c r="C1" s="41"/>
      <c r="D1" s="41"/>
      <c r="E1" s="41"/>
      <c r="F1" s="41"/>
      <c r="G1" s="41"/>
      <c r="H1" s="41"/>
      <c r="I1" s="41"/>
      <c r="J1" s="41"/>
      <c r="K1" s="41"/>
    </row>
    <row r="2" spans="1:11" x14ac:dyDescent="0.25">
      <c r="A2" s="41"/>
      <c r="B2" s="41"/>
      <c r="C2" s="41"/>
      <c r="D2" s="41"/>
      <c r="E2" s="41"/>
      <c r="F2" s="41"/>
      <c r="G2" s="41"/>
      <c r="H2" s="41"/>
      <c r="I2" s="41"/>
      <c r="J2" s="41"/>
      <c r="K2" s="41"/>
    </row>
    <row r="3" spans="1:11" x14ac:dyDescent="0.25">
      <c r="A3" s="41"/>
      <c r="B3" s="41"/>
      <c r="C3" s="41"/>
      <c r="D3" s="41"/>
      <c r="E3" s="41"/>
      <c r="F3" s="41"/>
      <c r="G3" s="41"/>
      <c r="H3" s="41"/>
      <c r="I3" s="41"/>
      <c r="J3" s="41"/>
      <c r="K3" s="41"/>
    </row>
    <row r="5" spans="1:11" ht="15" customHeight="1" x14ac:dyDescent="0.25">
      <c r="A5" s="81" t="s">
        <v>21</v>
      </c>
      <c r="B5" s="81"/>
      <c r="C5" s="100">
        <f t="shared" ref="C5:I5" si="0">COUNTIF(C9:C96,"Estudar")*$A$7</f>
        <v>2.0833333333333332E-2</v>
      </c>
      <c r="D5" s="100">
        <f t="shared" si="0"/>
        <v>0.1875</v>
      </c>
      <c r="E5" s="100">
        <f t="shared" si="0"/>
        <v>0.125</v>
      </c>
      <c r="F5" s="100">
        <f t="shared" si="0"/>
        <v>0.1875</v>
      </c>
      <c r="G5" s="100">
        <f t="shared" si="0"/>
        <v>8.3333333333333329E-2</v>
      </c>
      <c r="H5" s="100">
        <f t="shared" si="0"/>
        <v>0.29166666666666663</v>
      </c>
      <c r="I5" s="100">
        <f t="shared" si="0"/>
        <v>2.0833333333333332E-2</v>
      </c>
      <c r="J5" s="80" t="s">
        <v>69</v>
      </c>
      <c r="K5" s="100">
        <f>SUM(C5:I5)</f>
        <v>0.91666666666666674</v>
      </c>
    </row>
    <row r="6" spans="1:11" ht="15" customHeight="1" x14ac:dyDescent="0.25">
      <c r="A6" s="82"/>
      <c r="B6" s="82"/>
      <c r="C6" s="101"/>
      <c r="D6" s="101"/>
      <c r="E6" s="101"/>
      <c r="F6" s="101"/>
      <c r="G6" s="101"/>
      <c r="H6" s="101"/>
      <c r="I6" s="101"/>
      <c r="J6" s="80"/>
      <c r="K6" s="101"/>
    </row>
    <row r="7" spans="1:11" x14ac:dyDescent="0.25">
      <c r="A7" s="27">
        <v>2.0833333333333332E-2</v>
      </c>
      <c r="B7" s="21"/>
      <c r="C7" s="22"/>
      <c r="D7" s="23"/>
      <c r="E7" s="23"/>
      <c r="F7" s="23"/>
      <c r="G7" s="23"/>
      <c r="H7" s="23"/>
      <c r="I7" s="23"/>
    </row>
    <row r="8" spans="1:11" x14ac:dyDescent="0.25">
      <c r="A8" s="78" t="s">
        <v>22</v>
      </c>
      <c r="B8" s="79"/>
      <c r="C8" s="24" t="s">
        <v>23</v>
      </c>
      <c r="D8" s="24" t="s">
        <v>24</v>
      </c>
      <c r="E8" s="24" t="s">
        <v>25</v>
      </c>
      <c r="F8" s="24" t="s">
        <v>26</v>
      </c>
      <c r="G8" s="24" t="s">
        <v>27</v>
      </c>
      <c r="H8" s="24" t="s">
        <v>28</v>
      </c>
      <c r="I8" s="25" t="s">
        <v>29</v>
      </c>
    </row>
    <row r="9" spans="1:11" x14ac:dyDescent="0.25">
      <c r="A9" s="26" t="s">
        <v>30</v>
      </c>
      <c r="B9" s="26" t="s">
        <v>31</v>
      </c>
      <c r="C9" s="95" t="s">
        <v>35</v>
      </c>
      <c r="D9" s="95"/>
      <c r="E9" s="95"/>
      <c r="F9" s="95"/>
      <c r="G9" s="96"/>
      <c r="H9" s="95"/>
      <c r="I9" s="95"/>
    </row>
    <row r="10" spans="1:11" x14ac:dyDescent="0.25">
      <c r="A10" s="26" t="s">
        <v>31</v>
      </c>
      <c r="B10" s="26" t="s">
        <v>32</v>
      </c>
      <c r="C10" s="95"/>
      <c r="D10" s="95"/>
      <c r="E10" s="95" t="s">
        <v>33</v>
      </c>
      <c r="F10" s="95"/>
      <c r="G10" s="95"/>
      <c r="H10" s="95"/>
      <c r="I10" s="95"/>
    </row>
    <row r="11" spans="1:11" x14ac:dyDescent="0.25">
      <c r="A11" s="26" t="s">
        <v>32</v>
      </c>
      <c r="B11" s="26" t="s">
        <v>34</v>
      </c>
      <c r="C11" s="95"/>
      <c r="D11" s="95" t="s">
        <v>33</v>
      </c>
      <c r="E11" s="95" t="s">
        <v>33</v>
      </c>
      <c r="F11" s="95" t="s">
        <v>33</v>
      </c>
      <c r="G11" s="95" t="s">
        <v>33</v>
      </c>
      <c r="H11" s="95" t="s">
        <v>33</v>
      </c>
      <c r="I11" s="95"/>
    </row>
    <row r="12" spans="1:11" x14ac:dyDescent="0.25">
      <c r="A12" s="26" t="s">
        <v>34</v>
      </c>
      <c r="B12" s="26" t="s">
        <v>36</v>
      </c>
      <c r="C12" s="95"/>
      <c r="D12" s="95" t="s">
        <v>33</v>
      </c>
      <c r="E12" s="95" t="s">
        <v>33</v>
      </c>
      <c r="F12" s="95" t="s">
        <v>33</v>
      </c>
      <c r="G12" s="95" t="s">
        <v>33</v>
      </c>
      <c r="H12" s="95" t="s">
        <v>33</v>
      </c>
      <c r="I12" s="95"/>
    </row>
    <row r="13" spans="1:11" x14ac:dyDescent="0.25">
      <c r="A13" s="26" t="s">
        <v>36</v>
      </c>
      <c r="B13" s="26" t="s">
        <v>37</v>
      </c>
      <c r="C13" s="95"/>
      <c r="D13" s="95" t="s">
        <v>33</v>
      </c>
      <c r="E13" s="95"/>
      <c r="F13" s="95" t="s">
        <v>33</v>
      </c>
      <c r="G13" s="95" t="s">
        <v>33</v>
      </c>
      <c r="H13" s="95" t="s">
        <v>33</v>
      </c>
      <c r="I13" s="95"/>
    </row>
    <row r="14" spans="1:11" x14ac:dyDescent="0.25">
      <c r="A14" s="26" t="s">
        <v>37</v>
      </c>
      <c r="B14" s="26" t="s">
        <v>38</v>
      </c>
      <c r="C14" s="95"/>
      <c r="D14" s="95" t="s">
        <v>33</v>
      </c>
      <c r="E14" s="97"/>
      <c r="F14" s="95" t="s">
        <v>33</v>
      </c>
      <c r="G14" s="95" t="s">
        <v>33</v>
      </c>
      <c r="H14" s="95" t="s">
        <v>33</v>
      </c>
      <c r="I14" s="95" t="s">
        <v>33</v>
      </c>
    </row>
    <row r="15" spans="1:11" x14ac:dyDescent="0.25">
      <c r="A15" s="26" t="s">
        <v>38</v>
      </c>
      <c r="B15" s="26" t="s">
        <v>39</v>
      </c>
      <c r="C15" s="95"/>
      <c r="D15" s="97"/>
      <c r="E15" s="95"/>
      <c r="F15" s="97"/>
      <c r="G15" s="97"/>
      <c r="H15" s="95"/>
      <c r="I15" s="95"/>
    </row>
    <row r="16" spans="1:11" x14ac:dyDescent="0.25">
      <c r="A16" s="26" t="s">
        <v>39</v>
      </c>
      <c r="B16" s="26" t="s">
        <v>40</v>
      </c>
      <c r="C16" s="95"/>
      <c r="D16" s="97"/>
      <c r="E16" s="97"/>
      <c r="F16" s="97"/>
      <c r="G16" s="97"/>
      <c r="H16" s="95"/>
      <c r="I16" s="95"/>
    </row>
    <row r="17" spans="1:9" x14ac:dyDescent="0.25">
      <c r="A17" s="26" t="s">
        <v>40</v>
      </c>
      <c r="B17" s="26" t="s">
        <v>41</v>
      </c>
      <c r="C17" s="95"/>
      <c r="D17" s="97"/>
      <c r="E17" s="97"/>
      <c r="F17" s="97"/>
      <c r="G17" s="97"/>
      <c r="H17" s="95"/>
      <c r="I17" s="95"/>
    </row>
    <row r="18" spans="1:9" x14ac:dyDescent="0.25">
      <c r="A18" s="26" t="s">
        <v>41</v>
      </c>
      <c r="B18" s="26" t="s">
        <v>42</v>
      </c>
      <c r="C18" s="95"/>
      <c r="D18" s="97"/>
      <c r="E18" s="97"/>
      <c r="F18" s="97"/>
      <c r="G18" s="97"/>
      <c r="H18" s="95"/>
      <c r="I18" s="95"/>
    </row>
    <row r="19" spans="1:9" x14ac:dyDescent="0.25">
      <c r="A19" s="26" t="s">
        <v>42</v>
      </c>
      <c r="B19" s="26" t="s">
        <v>43</v>
      </c>
      <c r="C19" s="95"/>
      <c r="D19" s="95"/>
      <c r="E19" s="95"/>
      <c r="F19" s="95"/>
      <c r="G19" s="95"/>
      <c r="H19" s="95"/>
      <c r="I19" s="95"/>
    </row>
    <row r="20" spans="1:9" x14ac:dyDescent="0.25">
      <c r="A20" s="26" t="s">
        <v>43</v>
      </c>
      <c r="B20" s="26" t="s">
        <v>44</v>
      </c>
      <c r="C20" s="95"/>
      <c r="D20" s="95"/>
      <c r="E20" s="95"/>
      <c r="F20" s="95"/>
      <c r="G20" s="95"/>
      <c r="H20" s="95"/>
      <c r="I20" s="95"/>
    </row>
    <row r="21" spans="1:9" x14ac:dyDescent="0.25">
      <c r="A21" s="26" t="s">
        <v>44</v>
      </c>
      <c r="B21" s="26" t="s">
        <v>45</v>
      </c>
      <c r="C21" s="95"/>
      <c r="D21" s="95"/>
      <c r="E21" s="95"/>
      <c r="F21" s="95"/>
      <c r="G21" s="95"/>
      <c r="H21" s="98"/>
      <c r="I21" s="95"/>
    </row>
    <row r="22" spans="1:9" x14ac:dyDescent="0.25">
      <c r="A22" s="26" t="s">
        <v>45</v>
      </c>
      <c r="B22" s="26" t="s">
        <v>46</v>
      </c>
      <c r="C22" s="95"/>
      <c r="D22" s="95"/>
      <c r="E22" s="98"/>
      <c r="F22" s="95"/>
      <c r="G22" s="95"/>
      <c r="H22" s="98"/>
      <c r="I22" s="95"/>
    </row>
    <row r="23" spans="1:9" x14ac:dyDescent="0.25">
      <c r="A23" s="26" t="s">
        <v>46</v>
      </c>
      <c r="B23" s="26" t="s">
        <v>47</v>
      </c>
      <c r="C23" s="95"/>
      <c r="D23" s="95"/>
      <c r="E23" s="98"/>
      <c r="F23" s="95"/>
      <c r="G23" s="95"/>
      <c r="H23" s="98"/>
      <c r="I23" s="95"/>
    </row>
    <row r="24" spans="1:9" x14ac:dyDescent="0.25">
      <c r="A24" s="26" t="s">
        <v>47</v>
      </c>
      <c r="B24" s="26" t="s">
        <v>48</v>
      </c>
      <c r="C24" s="95"/>
      <c r="D24" s="95"/>
      <c r="E24" s="98"/>
      <c r="F24" s="95"/>
      <c r="G24" s="95"/>
      <c r="H24" s="95" t="s">
        <v>33</v>
      </c>
      <c r="I24" s="95"/>
    </row>
    <row r="25" spans="1:9" x14ac:dyDescent="0.25">
      <c r="A25" s="26" t="s">
        <v>48</v>
      </c>
      <c r="B25" s="26" t="s">
        <v>49</v>
      </c>
      <c r="C25" s="95"/>
      <c r="D25" s="98"/>
      <c r="E25" s="98"/>
      <c r="F25" s="98"/>
      <c r="G25" s="98"/>
      <c r="H25" s="95" t="s">
        <v>33</v>
      </c>
      <c r="I25" s="95"/>
    </row>
    <row r="26" spans="1:9" x14ac:dyDescent="0.25">
      <c r="A26" s="26" t="s">
        <v>49</v>
      </c>
      <c r="B26" s="26" t="s">
        <v>50</v>
      </c>
      <c r="C26" s="95"/>
      <c r="D26" s="98"/>
      <c r="E26" s="98"/>
      <c r="F26" s="98"/>
      <c r="G26" s="98"/>
      <c r="H26" s="95" t="s">
        <v>33</v>
      </c>
      <c r="I26" s="95"/>
    </row>
    <row r="27" spans="1:9" x14ac:dyDescent="0.25">
      <c r="A27" s="26" t="s">
        <v>50</v>
      </c>
      <c r="B27" s="26" t="s">
        <v>51</v>
      </c>
      <c r="C27" s="95"/>
      <c r="D27" s="98"/>
      <c r="E27" s="98"/>
      <c r="F27" s="98"/>
      <c r="G27" s="98"/>
      <c r="H27" s="95" t="s">
        <v>33</v>
      </c>
      <c r="I27" s="98"/>
    </row>
    <row r="28" spans="1:9" x14ac:dyDescent="0.25">
      <c r="A28" s="26" t="s">
        <v>51</v>
      </c>
      <c r="B28" s="26" t="s">
        <v>52</v>
      </c>
      <c r="C28" s="95"/>
      <c r="D28" s="98"/>
      <c r="E28" s="98"/>
      <c r="F28" s="98"/>
      <c r="G28" s="98"/>
      <c r="H28" s="95" t="s">
        <v>33</v>
      </c>
      <c r="I28" s="98"/>
    </row>
    <row r="29" spans="1:9" x14ac:dyDescent="0.25">
      <c r="A29" s="26" t="s">
        <v>52</v>
      </c>
      <c r="B29" s="26" t="s">
        <v>53</v>
      </c>
      <c r="C29" s="95"/>
      <c r="D29" s="98"/>
      <c r="E29" s="95"/>
      <c r="F29" s="98"/>
      <c r="G29" s="98"/>
      <c r="H29" s="95" t="s">
        <v>33</v>
      </c>
      <c r="I29" s="98"/>
    </row>
    <row r="30" spans="1:9" x14ac:dyDescent="0.25">
      <c r="A30" s="26" t="s">
        <v>53</v>
      </c>
      <c r="B30" s="26" t="s">
        <v>54</v>
      </c>
      <c r="C30" s="95"/>
      <c r="D30" s="98"/>
      <c r="E30" s="95"/>
      <c r="F30" s="98"/>
      <c r="G30" s="98"/>
      <c r="H30" s="95" t="s">
        <v>33</v>
      </c>
      <c r="I30" s="98"/>
    </row>
    <row r="31" spans="1:9" x14ac:dyDescent="0.25">
      <c r="A31" s="26" t="s">
        <v>54</v>
      </c>
      <c r="B31" s="26" t="s">
        <v>55</v>
      </c>
      <c r="C31" s="95"/>
      <c r="D31" s="98"/>
      <c r="E31" s="95"/>
      <c r="F31" s="98"/>
      <c r="G31" s="98"/>
      <c r="H31" s="95" t="s">
        <v>33</v>
      </c>
      <c r="I31" s="98"/>
    </row>
    <row r="32" spans="1:9" x14ac:dyDescent="0.25">
      <c r="A32" s="26" t="s">
        <v>55</v>
      </c>
      <c r="B32" s="26" t="s">
        <v>56</v>
      </c>
      <c r="C32" s="95"/>
      <c r="D32" s="98"/>
      <c r="E32" s="98"/>
      <c r="F32" s="98"/>
      <c r="G32" s="98"/>
      <c r="H32" s="95" t="s">
        <v>33</v>
      </c>
      <c r="I32" s="98"/>
    </row>
    <row r="33" spans="1:9" x14ac:dyDescent="0.25">
      <c r="A33" s="26" t="s">
        <v>56</v>
      </c>
      <c r="B33" s="26" t="s">
        <v>57</v>
      </c>
      <c r="C33" s="95"/>
      <c r="D33" s="98"/>
      <c r="E33" s="95" t="s">
        <v>33</v>
      </c>
      <c r="F33" s="98"/>
      <c r="G33" s="98"/>
      <c r="H33" s="95" t="s">
        <v>33</v>
      </c>
      <c r="I33" s="95"/>
    </row>
    <row r="34" spans="1:9" x14ac:dyDescent="0.25">
      <c r="A34" s="26" t="s">
        <v>57</v>
      </c>
      <c r="B34" s="26" t="s">
        <v>58</v>
      </c>
      <c r="C34" s="95"/>
      <c r="D34" s="98"/>
      <c r="E34" s="95" t="s">
        <v>33</v>
      </c>
      <c r="F34" s="98"/>
      <c r="G34" s="98"/>
      <c r="H34" s="95"/>
      <c r="I34" s="98"/>
    </row>
    <row r="35" spans="1:9" x14ac:dyDescent="0.25">
      <c r="A35" s="26" t="s">
        <v>58</v>
      </c>
      <c r="B35" s="26" t="s">
        <v>59</v>
      </c>
      <c r="C35" s="95"/>
      <c r="D35" s="95" t="s">
        <v>33</v>
      </c>
      <c r="E35" s="95" t="s">
        <v>33</v>
      </c>
      <c r="F35" s="95" t="s">
        <v>33</v>
      </c>
      <c r="G35" s="95"/>
      <c r="H35" s="98"/>
      <c r="I35" s="98"/>
    </row>
    <row r="36" spans="1:9" x14ac:dyDescent="0.25">
      <c r="A36" s="26" t="s">
        <v>59</v>
      </c>
      <c r="B36" s="26" t="s">
        <v>60</v>
      </c>
      <c r="C36" s="95"/>
      <c r="D36" s="95" t="s">
        <v>33</v>
      </c>
      <c r="E36" s="95"/>
      <c r="F36" s="95" t="s">
        <v>33</v>
      </c>
      <c r="G36" s="95"/>
      <c r="H36" s="98"/>
      <c r="I36" s="98"/>
    </row>
    <row r="37" spans="1:9" x14ac:dyDescent="0.25">
      <c r="A37" s="26" t="s">
        <v>60</v>
      </c>
      <c r="B37" s="26" t="s">
        <v>61</v>
      </c>
      <c r="C37" s="95"/>
      <c r="D37" s="95" t="s">
        <v>33</v>
      </c>
      <c r="E37" s="98"/>
      <c r="F37" s="95" t="s">
        <v>33</v>
      </c>
      <c r="G37" s="95"/>
      <c r="H37" s="98"/>
      <c r="I37" s="98"/>
    </row>
    <row r="38" spans="1:9" x14ac:dyDescent="0.25">
      <c r="A38" s="26" t="s">
        <v>61</v>
      </c>
      <c r="B38" s="26" t="s">
        <v>62</v>
      </c>
      <c r="C38" s="95"/>
      <c r="D38" s="95" t="s">
        <v>33</v>
      </c>
      <c r="E38" s="98"/>
      <c r="F38" s="95" t="s">
        <v>33</v>
      </c>
      <c r="G38" s="95"/>
      <c r="H38" s="98"/>
      <c r="I38" s="98"/>
    </row>
    <row r="39" spans="1:9" x14ac:dyDescent="0.25">
      <c r="A39" s="26" t="s">
        <v>62</v>
      </c>
      <c r="B39" s="26" t="s">
        <v>63</v>
      </c>
      <c r="C39" s="95"/>
      <c r="D39" s="95" t="s">
        <v>33</v>
      </c>
      <c r="E39" s="98"/>
      <c r="F39" s="95" t="s">
        <v>33</v>
      </c>
      <c r="G39" s="95"/>
      <c r="H39" s="98"/>
      <c r="I39" s="98"/>
    </row>
    <row r="40" spans="1:9" x14ac:dyDescent="0.25">
      <c r="A40" s="26" t="s">
        <v>63</v>
      </c>
      <c r="B40" s="26" t="s">
        <v>64</v>
      </c>
      <c r="C40" s="95"/>
      <c r="D40" s="98"/>
      <c r="E40" s="95"/>
      <c r="F40" s="99"/>
      <c r="G40" s="98"/>
      <c r="H40" s="98"/>
      <c r="I40" s="98"/>
    </row>
    <row r="41" spans="1:9" x14ac:dyDescent="0.25">
      <c r="A41" s="26" t="s">
        <v>64</v>
      </c>
      <c r="B41" s="26" t="s">
        <v>65</v>
      </c>
      <c r="C41" s="95"/>
      <c r="D41" s="98"/>
      <c r="E41" s="95"/>
      <c r="F41" s="99"/>
      <c r="G41" s="98"/>
      <c r="H41" s="98"/>
      <c r="I41" s="98"/>
    </row>
    <row r="42" spans="1:9" x14ac:dyDescent="0.25">
      <c r="A42" s="26" t="s">
        <v>65</v>
      </c>
      <c r="B42" s="26" t="s">
        <v>66</v>
      </c>
      <c r="C42" s="95"/>
      <c r="D42" s="98"/>
      <c r="E42" s="95"/>
      <c r="F42" s="99"/>
      <c r="G42" s="98"/>
      <c r="H42" s="98"/>
      <c r="I42" s="98"/>
    </row>
    <row r="43" spans="1:9" x14ac:dyDescent="0.25">
      <c r="A43" s="26" t="s">
        <v>66</v>
      </c>
      <c r="B43" s="26" t="s">
        <v>67</v>
      </c>
      <c r="C43" s="95"/>
      <c r="D43" s="98"/>
      <c r="E43" s="98"/>
      <c r="F43" s="99"/>
      <c r="G43" s="98"/>
      <c r="H43" s="98"/>
      <c r="I43" s="98"/>
    </row>
    <row r="44" spans="1:9" x14ac:dyDescent="0.25">
      <c r="A44" s="26" t="s">
        <v>67</v>
      </c>
      <c r="B44" s="26" t="s">
        <v>68</v>
      </c>
      <c r="C44" s="95"/>
      <c r="D44" s="98"/>
      <c r="E44" s="98"/>
      <c r="F44" s="99"/>
      <c r="G44" s="98"/>
      <c r="H44" s="98"/>
      <c r="I44" s="98"/>
    </row>
  </sheetData>
  <sheetProtection algorithmName="SHA-512" hashValue="+GBXPiw5xdkCuUlp0XZWAcH6G+JqtLqA2eKo6sxK6bcsOYcQXWUbajW9Hp3buvSqH7dNNepj/NBEgH1QjWCxTQ==" saltValue="J2mijKXNdIXJw+9xhDGBfw==" spinCount="100000" sheet="1" objects="1" scenarios="1" selectLockedCells="1"/>
  <mergeCells count="11">
    <mergeCell ref="H5:H6"/>
    <mergeCell ref="I5:I6"/>
    <mergeCell ref="A8:B8"/>
    <mergeCell ref="J5:J6"/>
    <mergeCell ref="K5:K6"/>
    <mergeCell ref="A5:B6"/>
    <mergeCell ref="C5:C6"/>
    <mergeCell ref="D5:D6"/>
    <mergeCell ref="E5:E6"/>
    <mergeCell ref="F5:F6"/>
    <mergeCell ref="G5:G6"/>
  </mergeCells>
  <conditionalFormatting sqref="C9:I10 C11:E30 H11:I30 D35:D37 F35:F37">
    <cfRule type="cellIs" dxfId="35" priority="52" operator="equal">
      <formula>"Estudar"</formula>
    </cfRule>
  </conditionalFormatting>
  <conditionalFormatting sqref="C31">
    <cfRule type="cellIs" dxfId="34" priority="51" operator="equal">
      <formula>"Estudar"</formula>
    </cfRule>
  </conditionalFormatting>
  <conditionalFormatting sqref="C32">
    <cfRule type="cellIs" dxfId="33" priority="50" operator="equal">
      <formula>"Estudar"</formula>
    </cfRule>
  </conditionalFormatting>
  <conditionalFormatting sqref="C33">
    <cfRule type="cellIs" dxfId="32" priority="49" operator="equal">
      <formula>"Estudar"</formula>
    </cfRule>
  </conditionalFormatting>
  <conditionalFormatting sqref="C34">
    <cfRule type="cellIs" dxfId="31" priority="48" operator="equal">
      <formula>"Estudar"</formula>
    </cfRule>
  </conditionalFormatting>
  <conditionalFormatting sqref="C35">
    <cfRule type="cellIs" dxfId="30" priority="43" operator="equal">
      <formula>"Estudar"</formula>
    </cfRule>
  </conditionalFormatting>
  <conditionalFormatting sqref="C36">
    <cfRule type="cellIs" dxfId="29" priority="42" operator="equal">
      <formula>"Estudar"</formula>
    </cfRule>
  </conditionalFormatting>
  <conditionalFormatting sqref="C37">
    <cfRule type="cellIs" dxfId="28" priority="41" operator="equal">
      <formula>"Estudar"</formula>
    </cfRule>
  </conditionalFormatting>
  <conditionalFormatting sqref="C38">
    <cfRule type="cellIs" dxfId="27" priority="40" operator="equal">
      <formula>"Estudar"</formula>
    </cfRule>
  </conditionalFormatting>
  <conditionalFormatting sqref="C39">
    <cfRule type="cellIs" dxfId="26" priority="39" operator="equal">
      <formula>"Estudar"</formula>
    </cfRule>
  </conditionalFormatting>
  <conditionalFormatting sqref="C40">
    <cfRule type="cellIs" dxfId="25" priority="38" operator="equal">
      <formula>"Estudar"</formula>
    </cfRule>
  </conditionalFormatting>
  <conditionalFormatting sqref="C41">
    <cfRule type="cellIs" dxfId="24" priority="37" operator="equal">
      <formula>"Estudar"</formula>
    </cfRule>
  </conditionalFormatting>
  <conditionalFormatting sqref="C42">
    <cfRule type="cellIs" dxfId="23" priority="36" operator="equal">
      <formula>"Estudar"</formula>
    </cfRule>
  </conditionalFormatting>
  <conditionalFormatting sqref="C43">
    <cfRule type="cellIs" dxfId="22" priority="35" operator="equal">
      <formula>"Estudar"</formula>
    </cfRule>
  </conditionalFormatting>
  <conditionalFormatting sqref="C44">
    <cfRule type="cellIs" dxfId="21" priority="34" operator="equal">
      <formula>"Estudar"</formula>
    </cfRule>
  </conditionalFormatting>
  <conditionalFormatting sqref="E33:E34">
    <cfRule type="cellIs" dxfId="20" priority="20" operator="equal">
      <formula>"Estudar"</formula>
    </cfRule>
  </conditionalFormatting>
  <conditionalFormatting sqref="E31">
    <cfRule type="cellIs" dxfId="19" priority="32" operator="equal">
      <formula>"Estudar"</formula>
    </cfRule>
  </conditionalFormatting>
  <conditionalFormatting sqref="E40">
    <cfRule type="cellIs" dxfId="18" priority="31" operator="equal">
      <formula>"Estudar"</formula>
    </cfRule>
  </conditionalFormatting>
  <conditionalFormatting sqref="E42">
    <cfRule type="cellIs" dxfId="17" priority="30" operator="equal">
      <formula>"Estudar"</formula>
    </cfRule>
  </conditionalFormatting>
  <conditionalFormatting sqref="E41">
    <cfRule type="cellIs" dxfId="16" priority="29" operator="equal">
      <formula>"Estudar"</formula>
    </cfRule>
  </conditionalFormatting>
  <conditionalFormatting sqref="H31">
    <cfRule type="cellIs" dxfId="15" priority="28" operator="equal">
      <formula>"Estudar"</formula>
    </cfRule>
  </conditionalFormatting>
  <conditionalFormatting sqref="H32">
    <cfRule type="cellIs" dxfId="14" priority="27" operator="equal">
      <formula>"Estudar"</formula>
    </cfRule>
  </conditionalFormatting>
  <conditionalFormatting sqref="H33">
    <cfRule type="cellIs" dxfId="13" priority="26" operator="equal">
      <formula>"Estudar"</formula>
    </cfRule>
  </conditionalFormatting>
  <conditionalFormatting sqref="H34">
    <cfRule type="cellIs" dxfId="12" priority="25" operator="equal">
      <formula>"Estudar"</formula>
    </cfRule>
  </conditionalFormatting>
  <conditionalFormatting sqref="D38">
    <cfRule type="cellIs" dxfId="11" priority="22" operator="equal">
      <formula>"Estudar"</formula>
    </cfRule>
  </conditionalFormatting>
  <conditionalFormatting sqref="D39">
    <cfRule type="cellIs" dxfId="10" priority="21" operator="equal">
      <formula>"Estudar"</formula>
    </cfRule>
  </conditionalFormatting>
  <conditionalFormatting sqref="E35">
    <cfRule type="cellIs" dxfId="9" priority="15" operator="equal">
      <formula>"Estudar"</formula>
    </cfRule>
  </conditionalFormatting>
  <conditionalFormatting sqref="E36">
    <cfRule type="cellIs" dxfId="8" priority="14" operator="equal">
      <formula>"Estudar"</formula>
    </cfRule>
  </conditionalFormatting>
  <conditionalFormatting sqref="F11:F30">
    <cfRule type="cellIs" dxfId="7" priority="13" operator="equal">
      <formula>"Estudar"</formula>
    </cfRule>
  </conditionalFormatting>
  <conditionalFormatting sqref="F38">
    <cfRule type="cellIs" dxfId="6" priority="10" operator="equal">
      <formula>"Estudar"</formula>
    </cfRule>
  </conditionalFormatting>
  <conditionalFormatting sqref="F39">
    <cfRule type="cellIs" dxfId="5" priority="9" operator="equal">
      <formula>"Estudar"</formula>
    </cfRule>
  </conditionalFormatting>
  <conditionalFormatting sqref="G11:G30">
    <cfRule type="cellIs" dxfId="4" priority="8" operator="equal">
      <formula>"Estudar"</formula>
    </cfRule>
  </conditionalFormatting>
  <conditionalFormatting sqref="G35:G37">
    <cfRule type="cellIs" dxfId="3" priority="7" operator="equal">
      <formula>"Estudar"</formula>
    </cfRule>
  </conditionalFormatting>
  <conditionalFormatting sqref="G38">
    <cfRule type="cellIs" dxfId="2" priority="6" operator="equal">
      <formula>"Estudar"</formula>
    </cfRule>
  </conditionalFormatting>
  <conditionalFormatting sqref="G39">
    <cfRule type="cellIs" dxfId="1" priority="5" operator="equal">
      <formula>"Estudar"</formula>
    </cfRule>
  </conditionalFormatting>
  <conditionalFormatting sqref="I33">
    <cfRule type="cellIs" dxfId="0" priority="1" operator="equal">
      <formula>"Estudar"</formula>
    </cfRule>
  </conditionalFormatting>
  <pageMargins left="0.511811024" right="0.511811024" top="0.78740157499999996" bottom="0.78740157499999996" header="0.31496062000000002" footer="0.31496062000000002"/>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4"/>
  <sheetViews>
    <sheetView showGridLines="0" workbookViewId="0">
      <selection activeCell="B7" sqref="B7"/>
    </sheetView>
  </sheetViews>
  <sheetFormatPr defaultColWidth="0" defaultRowHeight="15" x14ac:dyDescent="0.25"/>
  <cols>
    <col min="1" max="1" width="9.140625" customWidth="1"/>
    <col min="2" max="2" width="46.28515625" bestFit="1" customWidth="1"/>
    <col min="3" max="3" width="38.85546875" bestFit="1" customWidth="1"/>
    <col min="4" max="4" width="11.5703125" bestFit="1" customWidth="1"/>
    <col min="5" max="7" width="9.140625" customWidth="1"/>
    <col min="8" max="8" width="11.5703125" bestFit="1" customWidth="1"/>
    <col min="9" max="10" width="9.140625" customWidth="1"/>
    <col min="11" max="11" width="9" bestFit="1" customWidth="1"/>
    <col min="12" max="12" width="9.140625" customWidth="1"/>
    <col min="13" max="13" width="11.5703125" bestFit="1" customWidth="1"/>
    <col min="14" max="17" width="9.140625" customWidth="1"/>
    <col min="18" max="18" width="11.5703125" bestFit="1" customWidth="1"/>
    <col min="19" max="22" width="9.140625" customWidth="1"/>
    <col min="23" max="23" width="13.28515625" bestFit="1" customWidth="1"/>
    <col min="24" max="24" width="2.140625" customWidth="1"/>
    <col min="25" max="16384" width="9.140625" hidden="1"/>
  </cols>
  <sheetData>
    <row r="1" spans="1:23" x14ac:dyDescent="0.25">
      <c r="A1" s="41"/>
      <c r="B1" s="41"/>
      <c r="C1" s="41"/>
      <c r="D1" s="41"/>
      <c r="E1" s="41"/>
      <c r="F1" s="41"/>
      <c r="G1" s="41"/>
      <c r="H1" s="41"/>
      <c r="I1" s="41"/>
      <c r="J1" s="41"/>
      <c r="K1" s="41"/>
      <c r="L1" s="41"/>
      <c r="M1" s="41"/>
      <c r="N1" s="41"/>
      <c r="O1" s="41"/>
      <c r="P1" s="41"/>
      <c r="Q1" s="41"/>
      <c r="R1" s="41"/>
      <c r="S1" s="41"/>
      <c r="T1" s="41"/>
      <c r="U1" s="41"/>
      <c r="V1" s="41"/>
      <c r="W1" s="41"/>
    </row>
    <row r="2" spans="1:23" x14ac:dyDescent="0.25">
      <c r="A2" s="41"/>
      <c r="B2" s="41"/>
      <c r="C2" s="41"/>
      <c r="D2" s="41"/>
      <c r="E2" s="41"/>
      <c r="F2" s="41"/>
      <c r="G2" s="41"/>
      <c r="H2" s="41"/>
      <c r="I2" s="41"/>
      <c r="J2" s="41"/>
      <c r="K2" s="41"/>
      <c r="L2" s="41"/>
      <c r="M2" s="41"/>
      <c r="N2" s="41"/>
      <c r="O2" s="41"/>
      <c r="P2" s="41"/>
      <c r="Q2" s="41"/>
      <c r="R2" s="41"/>
      <c r="S2" s="41"/>
      <c r="T2" s="41"/>
      <c r="U2" s="41"/>
      <c r="V2" s="41"/>
      <c r="W2" s="41"/>
    </row>
    <row r="3" spans="1:23" x14ac:dyDescent="0.25">
      <c r="A3" s="41"/>
      <c r="B3" s="41"/>
      <c r="C3" s="41"/>
      <c r="D3" s="41"/>
      <c r="E3" s="41"/>
      <c r="F3" s="41"/>
      <c r="G3" s="41"/>
      <c r="H3" s="41"/>
      <c r="I3" s="41"/>
      <c r="J3" s="41"/>
      <c r="K3" s="41"/>
      <c r="L3" s="41"/>
      <c r="M3" s="41"/>
      <c r="N3" s="41"/>
      <c r="O3" s="41"/>
      <c r="P3" s="41"/>
      <c r="Q3" s="41"/>
      <c r="R3" s="41"/>
      <c r="S3" s="41"/>
      <c r="T3" s="41"/>
      <c r="U3" s="41"/>
      <c r="V3" s="41"/>
      <c r="W3" s="41"/>
    </row>
    <row r="5" spans="1:23" x14ac:dyDescent="0.25">
      <c r="A5" s="2"/>
      <c r="B5" s="2"/>
      <c r="C5" s="28"/>
      <c r="D5" s="29"/>
      <c r="E5" s="30" t="s">
        <v>70</v>
      </c>
      <c r="F5" s="30"/>
      <c r="G5" s="31" t="s">
        <v>71</v>
      </c>
      <c r="H5" s="30"/>
      <c r="I5" s="30"/>
      <c r="J5" s="30" t="s">
        <v>72</v>
      </c>
      <c r="K5" s="30"/>
      <c r="L5" s="31" t="s">
        <v>73</v>
      </c>
      <c r="M5" s="29"/>
      <c r="N5" s="30"/>
      <c r="O5" s="30" t="s">
        <v>74</v>
      </c>
      <c r="P5" s="30"/>
      <c r="Q5" s="31"/>
      <c r="R5" s="29"/>
      <c r="S5" s="30"/>
      <c r="T5" s="30" t="s">
        <v>75</v>
      </c>
      <c r="U5" s="30"/>
      <c r="V5" s="31"/>
      <c r="W5" s="32" t="s">
        <v>76</v>
      </c>
    </row>
    <row r="6" spans="1:23" ht="30" x14ac:dyDescent="0.25">
      <c r="A6" s="42" t="s">
        <v>0</v>
      </c>
      <c r="B6" s="43" t="s">
        <v>77</v>
      </c>
      <c r="C6" s="33" t="s">
        <v>78</v>
      </c>
      <c r="D6" s="34" t="s">
        <v>79</v>
      </c>
      <c r="E6" s="35" t="s">
        <v>80</v>
      </c>
      <c r="F6" s="35" t="s">
        <v>81</v>
      </c>
      <c r="G6" s="36">
        <f>SUM(G7:G11)</f>
        <v>0.20833333333333315</v>
      </c>
      <c r="H6" s="37" t="s">
        <v>82</v>
      </c>
      <c r="I6" s="38" t="s">
        <v>83</v>
      </c>
      <c r="J6" s="35" t="s">
        <v>80</v>
      </c>
      <c r="K6" s="35" t="s">
        <v>81</v>
      </c>
      <c r="L6" s="36">
        <f>SUM(L7:L11)</f>
        <v>0</v>
      </c>
      <c r="M6" s="39" t="s">
        <v>82</v>
      </c>
      <c r="N6" s="37" t="s">
        <v>83</v>
      </c>
      <c r="O6" s="35" t="s">
        <v>80</v>
      </c>
      <c r="P6" s="35" t="s">
        <v>81</v>
      </c>
      <c r="Q6" s="36">
        <f>SUM(Q7:Q11)</f>
        <v>0.20833333333333315</v>
      </c>
      <c r="R6" s="37" t="s">
        <v>82</v>
      </c>
      <c r="S6" s="37" t="s">
        <v>83</v>
      </c>
      <c r="T6" s="35" t="s">
        <v>80</v>
      </c>
      <c r="U6" s="35" t="s">
        <v>81</v>
      </c>
      <c r="V6" s="36">
        <f>SUM(V7:V11)</f>
        <v>0.20833333333333315</v>
      </c>
      <c r="W6" s="40">
        <f>SUM(W7:W11)</f>
        <v>0.62499999999999944</v>
      </c>
    </row>
    <row r="7" spans="1:23" ht="31.5" x14ac:dyDescent="0.25">
      <c r="A7" s="68">
        <v>1</v>
      </c>
      <c r="B7" s="69" t="str">
        <f>Cronograma!B10</f>
        <v xml:space="preserve">Língua portuguesa </v>
      </c>
      <c r="C7" s="49" t="s">
        <v>92</v>
      </c>
      <c r="D7" s="50">
        <v>43249</v>
      </c>
      <c r="E7" s="51">
        <v>0.29166666666666669</v>
      </c>
      <c r="F7" s="51">
        <v>0.33333333333333331</v>
      </c>
      <c r="G7" s="52">
        <f>F7-E7</f>
        <v>4.166666666666663E-2</v>
      </c>
      <c r="H7" s="53">
        <f t="shared" ref="H7" si="0">IF(D7="","",D7+DAY(1))</f>
        <v>43250</v>
      </c>
      <c r="I7" s="53" t="s">
        <v>84</v>
      </c>
      <c r="J7" s="51">
        <v>0.29166666666666669</v>
      </c>
      <c r="K7" s="51">
        <v>0.33333333333333331</v>
      </c>
      <c r="L7" s="52">
        <f>IF(I7="sim",K7-J7,0)</f>
        <v>0</v>
      </c>
      <c r="M7" s="54">
        <f>IF(D7="","",D7+DAY(7))</f>
        <v>43256</v>
      </c>
      <c r="N7" s="55" t="s">
        <v>85</v>
      </c>
      <c r="O7" s="56">
        <v>0.29166666666666669</v>
      </c>
      <c r="P7" s="56">
        <v>0.33333333333333331</v>
      </c>
      <c r="Q7" s="52">
        <f>IF(N7="sim",P7-O7,0)</f>
        <v>4.166666666666663E-2</v>
      </c>
      <c r="R7" s="53">
        <f>IF(D7="","",D7+DAY(15))</f>
        <v>43264</v>
      </c>
      <c r="S7" s="53" t="s">
        <v>85</v>
      </c>
      <c r="T7" s="51">
        <v>0.29166666666666669</v>
      </c>
      <c r="U7" s="51">
        <v>0.33333333333333331</v>
      </c>
      <c r="V7" s="52">
        <f>IF(S7="sim",U7-T7,0)</f>
        <v>4.166666666666663E-2</v>
      </c>
      <c r="W7" s="57">
        <f>G7+L7+Q7+V7</f>
        <v>0.12499999999999989</v>
      </c>
    </row>
    <row r="8" spans="1:23" ht="31.5" x14ac:dyDescent="0.25">
      <c r="A8" s="47">
        <v>2</v>
      </c>
      <c r="B8" s="67" t="str">
        <f>Cronograma!B11</f>
        <v>Normas Aplicávies aos Servidores Públicos Federais</v>
      </c>
      <c r="C8" s="49" t="s">
        <v>93</v>
      </c>
      <c r="D8" s="50">
        <v>43250</v>
      </c>
      <c r="E8" s="51">
        <v>0.29166666666666669</v>
      </c>
      <c r="F8" s="51">
        <v>0.33333333333333331</v>
      </c>
      <c r="G8" s="52">
        <f t="shared" ref="G8:G26" si="1">F8-E8</f>
        <v>4.166666666666663E-2</v>
      </c>
      <c r="H8" s="53">
        <f t="shared" ref="H8:H26" si="2">IF(D8="","",D8+DAY(1))</f>
        <v>43251</v>
      </c>
      <c r="I8" s="53" t="s">
        <v>84</v>
      </c>
      <c r="J8" s="51">
        <v>0.29166666666666669</v>
      </c>
      <c r="K8" s="51">
        <v>0.33333333333333331</v>
      </c>
      <c r="L8" s="52">
        <f t="shared" ref="L8:L26" si="3">IF(I8="sim",K8-J8,0)</f>
        <v>0</v>
      </c>
      <c r="M8" s="54">
        <f t="shared" ref="M8:M26" si="4">IF(D8="","",D8+DAY(7))</f>
        <v>43257</v>
      </c>
      <c r="N8" s="55" t="s">
        <v>85</v>
      </c>
      <c r="O8" s="56">
        <v>0.29166666666666669</v>
      </c>
      <c r="P8" s="56">
        <v>0.33333333333333331</v>
      </c>
      <c r="Q8" s="52">
        <f t="shared" ref="Q8:Q26" si="5">IF(N8="sim",P8-O8,0)</f>
        <v>4.166666666666663E-2</v>
      </c>
      <c r="R8" s="53">
        <f t="shared" ref="R8:R26" si="6">IF(D8="","",D8+DAY(15))</f>
        <v>43265</v>
      </c>
      <c r="S8" s="53" t="s">
        <v>85</v>
      </c>
      <c r="T8" s="51">
        <v>0.29166666666666669</v>
      </c>
      <c r="U8" s="51">
        <v>0.33333333333333331</v>
      </c>
      <c r="V8" s="52">
        <f t="shared" ref="V8:V26" si="7">IF(S8="sim",U8-T8,0)</f>
        <v>4.166666666666663E-2</v>
      </c>
      <c r="W8" s="57">
        <f t="shared" ref="W8:W26" si="8">G8+L8+Q8+V8</f>
        <v>0.12499999999999989</v>
      </c>
    </row>
    <row r="9" spans="1:23" ht="30" x14ac:dyDescent="0.25">
      <c r="A9" s="47">
        <v>3</v>
      </c>
      <c r="B9" s="67" t="str">
        <f>Cronograma!B12</f>
        <v xml:space="preserve">Regimento Interno do Tribunal Regional Eleitoral do Pará </v>
      </c>
      <c r="C9" s="49" t="s">
        <v>94</v>
      </c>
      <c r="D9" s="50">
        <v>43251</v>
      </c>
      <c r="E9" s="51">
        <v>0.29166666666666669</v>
      </c>
      <c r="F9" s="51">
        <v>0.33333333333333331</v>
      </c>
      <c r="G9" s="52">
        <f t="shared" si="1"/>
        <v>4.166666666666663E-2</v>
      </c>
      <c r="H9" s="53">
        <f t="shared" si="2"/>
        <v>43252</v>
      </c>
      <c r="I9" s="53" t="s">
        <v>84</v>
      </c>
      <c r="J9" s="51">
        <v>0.29166666666666669</v>
      </c>
      <c r="K9" s="51">
        <v>0.33333333333333331</v>
      </c>
      <c r="L9" s="52">
        <f t="shared" si="3"/>
        <v>0</v>
      </c>
      <c r="M9" s="54">
        <f t="shared" si="4"/>
        <v>43258</v>
      </c>
      <c r="N9" s="55" t="s">
        <v>85</v>
      </c>
      <c r="O9" s="56">
        <v>0.29166666666666669</v>
      </c>
      <c r="P9" s="56">
        <v>0.33333333333333331</v>
      </c>
      <c r="Q9" s="52">
        <f t="shared" si="5"/>
        <v>4.166666666666663E-2</v>
      </c>
      <c r="R9" s="53">
        <f t="shared" si="6"/>
        <v>43266</v>
      </c>
      <c r="S9" s="53" t="s">
        <v>85</v>
      </c>
      <c r="T9" s="51">
        <v>0.29166666666666669</v>
      </c>
      <c r="U9" s="51">
        <v>0.33333333333333331</v>
      </c>
      <c r="V9" s="52">
        <f t="shared" si="7"/>
        <v>4.166666666666663E-2</v>
      </c>
      <c r="W9" s="57">
        <f t="shared" si="8"/>
        <v>0.12499999999999989</v>
      </c>
    </row>
    <row r="10" spans="1:23" ht="31.5" x14ac:dyDescent="0.25">
      <c r="A10" s="47">
        <v>4</v>
      </c>
      <c r="B10" s="67" t="str">
        <f>Cronograma!B13</f>
        <v>Direito das Pessoas com Deficiência</v>
      </c>
      <c r="C10" s="49" t="s">
        <v>95</v>
      </c>
      <c r="D10" s="50">
        <v>43252</v>
      </c>
      <c r="E10" s="51">
        <v>0.29166666666666669</v>
      </c>
      <c r="F10" s="51">
        <v>0.33333333333333331</v>
      </c>
      <c r="G10" s="52">
        <f t="shared" si="1"/>
        <v>4.166666666666663E-2</v>
      </c>
      <c r="H10" s="53">
        <f t="shared" si="2"/>
        <v>43253</v>
      </c>
      <c r="I10" s="53" t="s">
        <v>84</v>
      </c>
      <c r="J10" s="51">
        <v>0.29166666666666669</v>
      </c>
      <c r="K10" s="51">
        <v>0.33333333333333331</v>
      </c>
      <c r="L10" s="52">
        <f t="shared" si="3"/>
        <v>0</v>
      </c>
      <c r="M10" s="54">
        <f t="shared" si="4"/>
        <v>43259</v>
      </c>
      <c r="N10" s="55" t="s">
        <v>85</v>
      </c>
      <c r="O10" s="56">
        <v>0.29166666666666669</v>
      </c>
      <c r="P10" s="56">
        <v>0.33333333333333331</v>
      </c>
      <c r="Q10" s="52">
        <f t="shared" si="5"/>
        <v>4.166666666666663E-2</v>
      </c>
      <c r="R10" s="53">
        <f t="shared" si="6"/>
        <v>43267</v>
      </c>
      <c r="S10" s="53" t="s">
        <v>85</v>
      </c>
      <c r="T10" s="51">
        <v>0.29166666666666669</v>
      </c>
      <c r="U10" s="51">
        <v>0.33333333333333331</v>
      </c>
      <c r="V10" s="52">
        <f t="shared" si="7"/>
        <v>4.166666666666663E-2</v>
      </c>
      <c r="W10" s="57">
        <f t="shared" si="8"/>
        <v>0.12499999999999989</v>
      </c>
    </row>
    <row r="11" spans="1:23" ht="63" x14ac:dyDescent="0.25">
      <c r="A11" s="47">
        <v>5</v>
      </c>
      <c r="B11" s="67" t="str">
        <f>Cronograma!B14</f>
        <v>Conhecimentos Específicos</v>
      </c>
      <c r="C11" s="49" t="s">
        <v>96</v>
      </c>
      <c r="D11" s="50">
        <v>43253</v>
      </c>
      <c r="E11" s="51">
        <v>0.29166666666666669</v>
      </c>
      <c r="F11" s="51">
        <v>0.33333333333333331</v>
      </c>
      <c r="G11" s="52">
        <f t="shared" si="1"/>
        <v>4.166666666666663E-2</v>
      </c>
      <c r="H11" s="53">
        <f t="shared" si="2"/>
        <v>43254</v>
      </c>
      <c r="I11" s="53" t="s">
        <v>84</v>
      </c>
      <c r="J11" s="51">
        <v>0.29166666666666669</v>
      </c>
      <c r="K11" s="51">
        <v>0.33333333333333331</v>
      </c>
      <c r="L11" s="52">
        <f t="shared" si="3"/>
        <v>0</v>
      </c>
      <c r="M11" s="54">
        <f t="shared" si="4"/>
        <v>43260</v>
      </c>
      <c r="N11" s="55" t="s">
        <v>85</v>
      </c>
      <c r="O11" s="56">
        <v>0.29166666666666669</v>
      </c>
      <c r="P11" s="56">
        <v>0.33333333333333331</v>
      </c>
      <c r="Q11" s="52">
        <f t="shared" si="5"/>
        <v>4.166666666666663E-2</v>
      </c>
      <c r="R11" s="53">
        <f t="shared" si="6"/>
        <v>43268</v>
      </c>
      <c r="S11" s="53" t="s">
        <v>85</v>
      </c>
      <c r="T11" s="51">
        <v>0.29166666666666669</v>
      </c>
      <c r="U11" s="51">
        <v>0.33333333333333331</v>
      </c>
      <c r="V11" s="52">
        <f t="shared" si="7"/>
        <v>4.166666666666663E-2</v>
      </c>
      <c r="W11" s="57">
        <f t="shared" si="8"/>
        <v>0.12499999999999989</v>
      </c>
    </row>
    <row r="12" spans="1:23" ht="31.5" x14ac:dyDescent="0.25">
      <c r="A12" s="72"/>
      <c r="B12" s="73"/>
      <c r="C12" s="49" t="s">
        <v>97</v>
      </c>
      <c r="D12" s="50">
        <v>43254</v>
      </c>
      <c r="E12" s="51">
        <v>0.29166666666666669</v>
      </c>
      <c r="F12" s="51">
        <v>0.33333333333333331</v>
      </c>
      <c r="G12" s="52">
        <f t="shared" si="1"/>
        <v>4.166666666666663E-2</v>
      </c>
      <c r="H12" s="53">
        <f t="shared" si="2"/>
        <v>43255</v>
      </c>
      <c r="I12" s="53" t="s">
        <v>84</v>
      </c>
      <c r="J12" s="51">
        <v>0.29166666666666669</v>
      </c>
      <c r="K12" s="51">
        <v>0.33333333333333331</v>
      </c>
      <c r="L12" s="52">
        <f t="shared" si="3"/>
        <v>0</v>
      </c>
      <c r="M12" s="54">
        <f t="shared" si="4"/>
        <v>43261</v>
      </c>
      <c r="N12" s="55" t="s">
        <v>85</v>
      </c>
      <c r="O12" s="56">
        <v>0.29166666666666669</v>
      </c>
      <c r="P12" s="56">
        <v>0.33333333333333331</v>
      </c>
      <c r="Q12" s="52">
        <f t="shared" si="5"/>
        <v>4.166666666666663E-2</v>
      </c>
      <c r="R12" s="53">
        <f t="shared" si="6"/>
        <v>43269</v>
      </c>
      <c r="S12" s="53" t="s">
        <v>85</v>
      </c>
      <c r="T12" s="51">
        <v>0.29166666666666669</v>
      </c>
      <c r="U12" s="51">
        <v>0.33333333333333331</v>
      </c>
      <c r="V12" s="52">
        <f t="shared" si="7"/>
        <v>4.166666666666663E-2</v>
      </c>
      <c r="W12" s="57">
        <f t="shared" si="8"/>
        <v>0.12499999999999989</v>
      </c>
    </row>
    <row r="13" spans="1:23" ht="31.5" x14ac:dyDescent="0.25">
      <c r="C13" s="49" t="s">
        <v>98</v>
      </c>
      <c r="D13" s="50">
        <v>43255</v>
      </c>
      <c r="E13" s="51">
        <v>0.29166666666666669</v>
      </c>
      <c r="F13" s="51">
        <v>0.33333333333333331</v>
      </c>
      <c r="G13" s="52">
        <f t="shared" si="1"/>
        <v>4.166666666666663E-2</v>
      </c>
      <c r="H13" s="53">
        <f t="shared" si="2"/>
        <v>43256</v>
      </c>
      <c r="I13" s="53" t="s">
        <v>84</v>
      </c>
      <c r="J13" s="51">
        <v>0.29166666666666669</v>
      </c>
      <c r="K13" s="51">
        <v>0.33333333333333331</v>
      </c>
      <c r="L13" s="52">
        <f t="shared" si="3"/>
        <v>0</v>
      </c>
      <c r="M13" s="54">
        <f t="shared" si="4"/>
        <v>43262</v>
      </c>
      <c r="N13" s="55" t="s">
        <v>85</v>
      </c>
      <c r="O13" s="56">
        <v>0.29166666666666669</v>
      </c>
      <c r="P13" s="56">
        <v>0.33333333333333331</v>
      </c>
      <c r="Q13" s="52">
        <f t="shared" si="5"/>
        <v>4.166666666666663E-2</v>
      </c>
      <c r="R13" s="53">
        <f t="shared" si="6"/>
        <v>43270</v>
      </c>
      <c r="S13" s="53" t="s">
        <v>85</v>
      </c>
      <c r="T13" s="51">
        <v>0.29166666666666669</v>
      </c>
      <c r="U13" s="51">
        <v>0.33333333333333331</v>
      </c>
      <c r="V13" s="52">
        <f t="shared" si="7"/>
        <v>4.166666666666663E-2</v>
      </c>
      <c r="W13" s="57">
        <f t="shared" si="8"/>
        <v>0.12499999999999989</v>
      </c>
    </row>
    <row r="14" spans="1:23" ht="15.75" x14ac:dyDescent="0.25">
      <c r="C14" s="49" t="s">
        <v>99</v>
      </c>
      <c r="D14" s="50">
        <v>43256</v>
      </c>
      <c r="E14" s="51">
        <v>0.29166666666666669</v>
      </c>
      <c r="F14" s="51">
        <v>0.33333333333333331</v>
      </c>
      <c r="G14" s="52">
        <f t="shared" si="1"/>
        <v>4.166666666666663E-2</v>
      </c>
      <c r="H14" s="53">
        <f t="shared" si="2"/>
        <v>43257</v>
      </c>
      <c r="I14" s="53" t="s">
        <v>84</v>
      </c>
      <c r="J14" s="51">
        <v>0.29166666666666669</v>
      </c>
      <c r="K14" s="51">
        <v>0.33333333333333331</v>
      </c>
      <c r="L14" s="52">
        <f t="shared" si="3"/>
        <v>0</v>
      </c>
      <c r="M14" s="54">
        <f t="shared" si="4"/>
        <v>43263</v>
      </c>
      <c r="N14" s="55" t="s">
        <v>85</v>
      </c>
      <c r="O14" s="56">
        <v>0.29166666666666669</v>
      </c>
      <c r="P14" s="56">
        <v>0.33333333333333331</v>
      </c>
      <c r="Q14" s="52">
        <f t="shared" si="5"/>
        <v>4.166666666666663E-2</v>
      </c>
      <c r="R14" s="53">
        <f t="shared" si="6"/>
        <v>43271</v>
      </c>
      <c r="S14" s="53" t="s">
        <v>85</v>
      </c>
      <c r="T14" s="51">
        <v>0.29166666666666669</v>
      </c>
      <c r="U14" s="51">
        <v>0.33333333333333331</v>
      </c>
      <c r="V14" s="52">
        <f t="shared" si="7"/>
        <v>4.166666666666663E-2</v>
      </c>
      <c r="W14" s="57">
        <f t="shared" si="8"/>
        <v>0.12499999999999989</v>
      </c>
    </row>
    <row r="15" spans="1:23" ht="31.5" x14ac:dyDescent="0.25">
      <c r="C15" s="49" t="s">
        <v>100</v>
      </c>
      <c r="D15" s="50">
        <v>43257</v>
      </c>
      <c r="E15" s="51">
        <v>0.29166666666666669</v>
      </c>
      <c r="F15" s="51">
        <v>0.33333333333333331</v>
      </c>
      <c r="G15" s="52">
        <f t="shared" si="1"/>
        <v>4.166666666666663E-2</v>
      </c>
      <c r="H15" s="53">
        <f t="shared" si="2"/>
        <v>43258</v>
      </c>
      <c r="I15" s="53" t="s">
        <v>84</v>
      </c>
      <c r="J15" s="51">
        <v>0.29166666666666669</v>
      </c>
      <c r="K15" s="51">
        <v>0.33333333333333331</v>
      </c>
      <c r="L15" s="52">
        <f t="shared" si="3"/>
        <v>0</v>
      </c>
      <c r="M15" s="54">
        <f t="shared" si="4"/>
        <v>43264</v>
      </c>
      <c r="N15" s="55" t="s">
        <v>85</v>
      </c>
      <c r="O15" s="56">
        <v>0.29166666666666669</v>
      </c>
      <c r="P15" s="56">
        <v>0.33333333333333331</v>
      </c>
      <c r="Q15" s="52">
        <f t="shared" si="5"/>
        <v>4.166666666666663E-2</v>
      </c>
      <c r="R15" s="53">
        <f t="shared" si="6"/>
        <v>43272</v>
      </c>
      <c r="S15" s="53" t="s">
        <v>85</v>
      </c>
      <c r="T15" s="51">
        <v>0.29166666666666669</v>
      </c>
      <c r="U15" s="51">
        <v>0.33333333333333331</v>
      </c>
      <c r="V15" s="52">
        <f t="shared" si="7"/>
        <v>4.166666666666663E-2</v>
      </c>
      <c r="W15" s="57">
        <f t="shared" si="8"/>
        <v>0.12499999999999989</v>
      </c>
    </row>
    <row r="16" spans="1:23" ht="31.5" x14ac:dyDescent="0.25">
      <c r="C16" s="49" t="s">
        <v>101</v>
      </c>
      <c r="D16" s="50">
        <v>43258</v>
      </c>
      <c r="E16" s="51">
        <v>0.29166666666666669</v>
      </c>
      <c r="F16" s="51">
        <v>0.33333333333333331</v>
      </c>
      <c r="G16" s="52">
        <f t="shared" si="1"/>
        <v>4.166666666666663E-2</v>
      </c>
      <c r="H16" s="53">
        <f t="shared" si="2"/>
        <v>43259</v>
      </c>
      <c r="I16" s="53" t="s">
        <v>84</v>
      </c>
      <c r="J16" s="51">
        <v>0.29166666666666669</v>
      </c>
      <c r="K16" s="51">
        <v>0.33333333333333331</v>
      </c>
      <c r="L16" s="52">
        <f t="shared" si="3"/>
        <v>0</v>
      </c>
      <c r="M16" s="54">
        <f t="shared" si="4"/>
        <v>43265</v>
      </c>
      <c r="N16" s="55" t="s">
        <v>85</v>
      </c>
      <c r="O16" s="56">
        <v>0.29166666666666669</v>
      </c>
      <c r="P16" s="56">
        <v>0.33333333333333331</v>
      </c>
      <c r="Q16" s="52">
        <f t="shared" si="5"/>
        <v>4.166666666666663E-2</v>
      </c>
      <c r="R16" s="53">
        <f t="shared" si="6"/>
        <v>43273</v>
      </c>
      <c r="S16" s="53" t="s">
        <v>85</v>
      </c>
      <c r="T16" s="51">
        <v>0.29166666666666669</v>
      </c>
      <c r="U16" s="51">
        <v>0.33333333333333331</v>
      </c>
      <c r="V16" s="52">
        <f t="shared" si="7"/>
        <v>4.166666666666663E-2</v>
      </c>
      <c r="W16" s="57">
        <f t="shared" si="8"/>
        <v>0.12499999999999989</v>
      </c>
    </row>
    <row r="17" spans="3:23" ht="15.75" x14ac:dyDescent="0.25">
      <c r="C17" s="49" t="s">
        <v>102</v>
      </c>
      <c r="D17" s="50">
        <v>43259</v>
      </c>
      <c r="E17" s="51">
        <v>0.29166666666666669</v>
      </c>
      <c r="F17" s="51">
        <v>0.33333333333333331</v>
      </c>
      <c r="G17" s="52">
        <f t="shared" si="1"/>
        <v>4.166666666666663E-2</v>
      </c>
      <c r="H17" s="53">
        <f t="shared" si="2"/>
        <v>43260</v>
      </c>
      <c r="I17" s="53" t="s">
        <v>84</v>
      </c>
      <c r="J17" s="51">
        <v>0.29166666666666669</v>
      </c>
      <c r="K17" s="51">
        <v>0.33333333333333331</v>
      </c>
      <c r="L17" s="52">
        <f t="shared" si="3"/>
        <v>0</v>
      </c>
      <c r="M17" s="54">
        <f t="shared" si="4"/>
        <v>43266</v>
      </c>
      <c r="N17" s="55" t="s">
        <v>85</v>
      </c>
      <c r="O17" s="56">
        <v>0.29166666666666669</v>
      </c>
      <c r="P17" s="56">
        <v>0.33333333333333331</v>
      </c>
      <c r="Q17" s="52">
        <f t="shared" si="5"/>
        <v>4.166666666666663E-2</v>
      </c>
      <c r="R17" s="53">
        <f t="shared" si="6"/>
        <v>43274</v>
      </c>
      <c r="S17" s="53" t="s">
        <v>85</v>
      </c>
      <c r="T17" s="51">
        <v>0.29166666666666669</v>
      </c>
      <c r="U17" s="51">
        <v>0.33333333333333331</v>
      </c>
      <c r="V17" s="52">
        <f t="shared" si="7"/>
        <v>4.166666666666663E-2</v>
      </c>
      <c r="W17" s="57">
        <f t="shared" si="8"/>
        <v>0.12499999999999989</v>
      </c>
    </row>
    <row r="18" spans="3:23" ht="15.75" x14ac:dyDescent="0.25">
      <c r="C18" s="49" t="s">
        <v>103</v>
      </c>
      <c r="D18" s="50">
        <v>43260</v>
      </c>
      <c r="E18" s="51">
        <v>0.29166666666666669</v>
      </c>
      <c r="F18" s="51">
        <v>0.33333333333333331</v>
      </c>
      <c r="G18" s="52">
        <f t="shared" si="1"/>
        <v>4.166666666666663E-2</v>
      </c>
      <c r="H18" s="53">
        <f t="shared" si="2"/>
        <v>43261</v>
      </c>
      <c r="I18" s="53" t="s">
        <v>84</v>
      </c>
      <c r="J18" s="51">
        <v>0.29166666666666669</v>
      </c>
      <c r="K18" s="51">
        <v>0.33333333333333331</v>
      </c>
      <c r="L18" s="52">
        <f t="shared" si="3"/>
        <v>0</v>
      </c>
      <c r="M18" s="54">
        <f t="shared" si="4"/>
        <v>43267</v>
      </c>
      <c r="N18" s="55" t="s">
        <v>85</v>
      </c>
      <c r="O18" s="56">
        <v>0.29166666666666669</v>
      </c>
      <c r="P18" s="56">
        <v>0.33333333333333331</v>
      </c>
      <c r="Q18" s="52">
        <f t="shared" si="5"/>
        <v>4.166666666666663E-2</v>
      </c>
      <c r="R18" s="53">
        <f t="shared" si="6"/>
        <v>43275</v>
      </c>
      <c r="S18" s="53" t="s">
        <v>85</v>
      </c>
      <c r="T18" s="51">
        <v>0.29166666666666669</v>
      </c>
      <c r="U18" s="51">
        <v>0.33333333333333331</v>
      </c>
      <c r="V18" s="52">
        <f t="shared" si="7"/>
        <v>4.166666666666663E-2</v>
      </c>
      <c r="W18" s="57">
        <f t="shared" si="8"/>
        <v>0.12499999999999989</v>
      </c>
    </row>
    <row r="19" spans="3:23" ht="15.75" x14ac:dyDescent="0.25">
      <c r="C19" s="49" t="s">
        <v>104</v>
      </c>
      <c r="D19" s="50">
        <v>43261</v>
      </c>
      <c r="E19" s="51">
        <v>0.29166666666666669</v>
      </c>
      <c r="F19" s="51">
        <v>0.33333333333333331</v>
      </c>
      <c r="G19" s="52">
        <f t="shared" si="1"/>
        <v>4.166666666666663E-2</v>
      </c>
      <c r="H19" s="53">
        <f t="shared" si="2"/>
        <v>43262</v>
      </c>
      <c r="I19" s="53" t="s">
        <v>84</v>
      </c>
      <c r="J19" s="51">
        <v>0.29166666666666669</v>
      </c>
      <c r="K19" s="51">
        <v>0.33333333333333331</v>
      </c>
      <c r="L19" s="52">
        <f t="shared" si="3"/>
        <v>0</v>
      </c>
      <c r="M19" s="54">
        <f t="shared" si="4"/>
        <v>43268</v>
      </c>
      <c r="N19" s="55" t="s">
        <v>85</v>
      </c>
      <c r="O19" s="56">
        <v>0.29166666666666669</v>
      </c>
      <c r="P19" s="56">
        <v>0.33333333333333331</v>
      </c>
      <c r="Q19" s="52">
        <f t="shared" si="5"/>
        <v>4.166666666666663E-2</v>
      </c>
      <c r="R19" s="53">
        <f t="shared" si="6"/>
        <v>43276</v>
      </c>
      <c r="S19" s="53" t="s">
        <v>85</v>
      </c>
      <c r="T19" s="51">
        <v>0.29166666666666669</v>
      </c>
      <c r="U19" s="51">
        <v>0.33333333333333331</v>
      </c>
      <c r="V19" s="52">
        <f t="shared" si="7"/>
        <v>4.166666666666663E-2</v>
      </c>
      <c r="W19" s="57">
        <f t="shared" si="8"/>
        <v>0.12499999999999989</v>
      </c>
    </row>
    <row r="20" spans="3:23" ht="31.5" x14ac:dyDescent="0.25">
      <c r="C20" s="49" t="s">
        <v>105</v>
      </c>
      <c r="D20" s="50">
        <v>43262</v>
      </c>
      <c r="E20" s="51">
        <v>0.29166666666666669</v>
      </c>
      <c r="F20" s="51">
        <v>0.33333333333333331</v>
      </c>
      <c r="G20" s="52">
        <f t="shared" si="1"/>
        <v>4.166666666666663E-2</v>
      </c>
      <c r="H20" s="53">
        <f t="shared" si="2"/>
        <v>43263</v>
      </c>
      <c r="I20" s="53" t="s">
        <v>84</v>
      </c>
      <c r="J20" s="51">
        <v>0.29166666666666669</v>
      </c>
      <c r="K20" s="51">
        <v>0.33333333333333331</v>
      </c>
      <c r="L20" s="52">
        <f t="shared" si="3"/>
        <v>0</v>
      </c>
      <c r="M20" s="54">
        <f t="shared" si="4"/>
        <v>43269</v>
      </c>
      <c r="N20" s="55" t="s">
        <v>85</v>
      </c>
      <c r="O20" s="56">
        <v>0.29166666666666669</v>
      </c>
      <c r="P20" s="56">
        <v>0.33333333333333331</v>
      </c>
      <c r="Q20" s="52">
        <f t="shared" si="5"/>
        <v>4.166666666666663E-2</v>
      </c>
      <c r="R20" s="53">
        <f t="shared" si="6"/>
        <v>43277</v>
      </c>
      <c r="S20" s="53" t="s">
        <v>85</v>
      </c>
      <c r="T20" s="51">
        <v>0.29166666666666669</v>
      </c>
      <c r="U20" s="51">
        <v>0.33333333333333331</v>
      </c>
      <c r="V20" s="52">
        <f t="shared" si="7"/>
        <v>4.166666666666663E-2</v>
      </c>
      <c r="W20" s="57">
        <f t="shared" si="8"/>
        <v>0.12499999999999989</v>
      </c>
    </row>
    <row r="21" spans="3:23" ht="15.75" x14ac:dyDescent="0.25">
      <c r="C21" s="49" t="s">
        <v>106</v>
      </c>
      <c r="D21" s="50">
        <v>43263</v>
      </c>
      <c r="E21" s="51">
        <v>0.29166666666666669</v>
      </c>
      <c r="F21" s="51">
        <v>0.33333333333333331</v>
      </c>
      <c r="G21" s="52">
        <f t="shared" si="1"/>
        <v>4.166666666666663E-2</v>
      </c>
      <c r="H21" s="53">
        <f t="shared" si="2"/>
        <v>43264</v>
      </c>
      <c r="I21" s="53" t="s">
        <v>84</v>
      </c>
      <c r="J21" s="51">
        <v>0.29166666666666669</v>
      </c>
      <c r="K21" s="51">
        <v>0.33333333333333331</v>
      </c>
      <c r="L21" s="52">
        <f t="shared" si="3"/>
        <v>0</v>
      </c>
      <c r="M21" s="54">
        <f t="shared" si="4"/>
        <v>43270</v>
      </c>
      <c r="N21" s="55" t="s">
        <v>85</v>
      </c>
      <c r="O21" s="56">
        <v>0.29166666666666669</v>
      </c>
      <c r="P21" s="56">
        <v>0.33333333333333331</v>
      </c>
      <c r="Q21" s="52">
        <f t="shared" si="5"/>
        <v>4.166666666666663E-2</v>
      </c>
      <c r="R21" s="53">
        <f t="shared" si="6"/>
        <v>43278</v>
      </c>
      <c r="S21" s="53" t="s">
        <v>85</v>
      </c>
      <c r="T21" s="51">
        <v>0.29166666666666669</v>
      </c>
      <c r="U21" s="51">
        <v>0.33333333333333331</v>
      </c>
      <c r="V21" s="52">
        <f t="shared" si="7"/>
        <v>4.166666666666663E-2</v>
      </c>
      <c r="W21" s="57">
        <f t="shared" si="8"/>
        <v>0.12499999999999989</v>
      </c>
    </row>
    <row r="22" spans="3:23" ht="31.5" x14ac:dyDescent="0.25">
      <c r="C22" s="49" t="s">
        <v>107</v>
      </c>
      <c r="D22" s="50">
        <v>43264</v>
      </c>
      <c r="E22" s="51">
        <v>0.29166666666666669</v>
      </c>
      <c r="F22" s="51">
        <v>0.33333333333333331</v>
      </c>
      <c r="G22" s="52">
        <f t="shared" si="1"/>
        <v>4.166666666666663E-2</v>
      </c>
      <c r="H22" s="53">
        <f t="shared" si="2"/>
        <v>43265</v>
      </c>
      <c r="I22" s="53" t="s">
        <v>84</v>
      </c>
      <c r="J22" s="51">
        <v>0.29166666666666669</v>
      </c>
      <c r="K22" s="51">
        <v>0.33333333333333331</v>
      </c>
      <c r="L22" s="52">
        <f t="shared" si="3"/>
        <v>0</v>
      </c>
      <c r="M22" s="54">
        <f t="shared" si="4"/>
        <v>43271</v>
      </c>
      <c r="N22" s="55" t="s">
        <v>85</v>
      </c>
      <c r="O22" s="56">
        <v>0.29166666666666669</v>
      </c>
      <c r="P22" s="56">
        <v>0.33333333333333331</v>
      </c>
      <c r="Q22" s="52">
        <f t="shared" si="5"/>
        <v>4.166666666666663E-2</v>
      </c>
      <c r="R22" s="53">
        <f t="shared" si="6"/>
        <v>43279</v>
      </c>
      <c r="S22" s="53" t="s">
        <v>85</v>
      </c>
      <c r="T22" s="51">
        <v>0.29166666666666669</v>
      </c>
      <c r="U22" s="51">
        <v>0.33333333333333331</v>
      </c>
      <c r="V22" s="52">
        <f t="shared" si="7"/>
        <v>4.166666666666663E-2</v>
      </c>
      <c r="W22" s="57">
        <f t="shared" si="8"/>
        <v>0.12499999999999989</v>
      </c>
    </row>
    <row r="23" spans="3:23" ht="15.75" x14ac:dyDescent="0.25">
      <c r="C23" s="49" t="s">
        <v>108</v>
      </c>
      <c r="D23" s="50">
        <v>43265</v>
      </c>
      <c r="E23" s="51">
        <v>0.29166666666666669</v>
      </c>
      <c r="F23" s="51">
        <v>0.33333333333333331</v>
      </c>
      <c r="G23" s="52">
        <f t="shared" si="1"/>
        <v>4.166666666666663E-2</v>
      </c>
      <c r="H23" s="53">
        <f t="shared" si="2"/>
        <v>43266</v>
      </c>
      <c r="I23" s="53" t="s">
        <v>84</v>
      </c>
      <c r="J23" s="51">
        <v>0.29166666666666669</v>
      </c>
      <c r="K23" s="51">
        <v>0.33333333333333331</v>
      </c>
      <c r="L23" s="52">
        <f t="shared" si="3"/>
        <v>0</v>
      </c>
      <c r="M23" s="54">
        <f t="shared" si="4"/>
        <v>43272</v>
      </c>
      <c r="N23" s="55" t="s">
        <v>85</v>
      </c>
      <c r="O23" s="56">
        <v>0.29166666666666669</v>
      </c>
      <c r="P23" s="56">
        <v>0.33333333333333331</v>
      </c>
      <c r="Q23" s="52">
        <f t="shared" si="5"/>
        <v>4.166666666666663E-2</v>
      </c>
      <c r="R23" s="53">
        <f t="shared" si="6"/>
        <v>43280</v>
      </c>
      <c r="S23" s="53" t="s">
        <v>85</v>
      </c>
      <c r="T23" s="51">
        <v>0.29166666666666669</v>
      </c>
      <c r="U23" s="51">
        <v>0.33333333333333331</v>
      </c>
      <c r="V23" s="52">
        <f t="shared" si="7"/>
        <v>4.166666666666663E-2</v>
      </c>
      <c r="W23" s="57">
        <f t="shared" si="8"/>
        <v>0.12499999999999989</v>
      </c>
    </row>
    <row r="24" spans="3:23" ht="31.5" x14ac:dyDescent="0.25">
      <c r="C24" s="49" t="s">
        <v>109</v>
      </c>
      <c r="D24" s="50">
        <v>43266</v>
      </c>
      <c r="E24" s="51">
        <v>0.29166666666666669</v>
      </c>
      <c r="F24" s="51">
        <v>0.33333333333333331</v>
      </c>
      <c r="G24" s="52">
        <f t="shared" si="1"/>
        <v>4.166666666666663E-2</v>
      </c>
      <c r="H24" s="53">
        <f t="shared" si="2"/>
        <v>43267</v>
      </c>
      <c r="I24" s="53" t="s">
        <v>84</v>
      </c>
      <c r="J24" s="51">
        <v>0.29166666666666669</v>
      </c>
      <c r="K24" s="51">
        <v>0.33333333333333331</v>
      </c>
      <c r="L24" s="52">
        <f t="shared" si="3"/>
        <v>0</v>
      </c>
      <c r="M24" s="54">
        <f t="shared" si="4"/>
        <v>43273</v>
      </c>
      <c r="N24" s="55" t="s">
        <v>85</v>
      </c>
      <c r="O24" s="56">
        <v>0.29166666666666669</v>
      </c>
      <c r="P24" s="56">
        <v>0.33333333333333331</v>
      </c>
      <c r="Q24" s="52">
        <f t="shared" si="5"/>
        <v>4.166666666666663E-2</v>
      </c>
      <c r="R24" s="53">
        <f t="shared" si="6"/>
        <v>43281</v>
      </c>
      <c r="S24" s="53" t="s">
        <v>85</v>
      </c>
      <c r="T24" s="51">
        <v>0.29166666666666669</v>
      </c>
      <c r="U24" s="51">
        <v>0.33333333333333331</v>
      </c>
      <c r="V24" s="52">
        <f t="shared" si="7"/>
        <v>4.166666666666663E-2</v>
      </c>
      <c r="W24" s="57">
        <f t="shared" si="8"/>
        <v>0.12499999999999989</v>
      </c>
    </row>
    <row r="25" spans="3:23" ht="31.5" x14ac:dyDescent="0.25">
      <c r="C25" s="49" t="s">
        <v>110</v>
      </c>
      <c r="D25" s="50">
        <v>43267</v>
      </c>
      <c r="E25" s="51">
        <v>0.29166666666666669</v>
      </c>
      <c r="F25" s="51">
        <v>0.33333333333333331</v>
      </c>
      <c r="G25" s="52">
        <f t="shared" si="1"/>
        <v>4.166666666666663E-2</v>
      </c>
      <c r="H25" s="53">
        <f t="shared" si="2"/>
        <v>43268</v>
      </c>
      <c r="I25" s="53" t="s">
        <v>84</v>
      </c>
      <c r="J25" s="51">
        <v>0.29166666666666669</v>
      </c>
      <c r="K25" s="51">
        <v>0.33333333333333331</v>
      </c>
      <c r="L25" s="52">
        <f t="shared" si="3"/>
        <v>0</v>
      </c>
      <c r="M25" s="54">
        <f t="shared" si="4"/>
        <v>43274</v>
      </c>
      <c r="N25" s="55" t="s">
        <v>85</v>
      </c>
      <c r="O25" s="56">
        <v>0.29166666666666669</v>
      </c>
      <c r="P25" s="56">
        <v>0.33333333333333331</v>
      </c>
      <c r="Q25" s="52">
        <f t="shared" si="5"/>
        <v>4.166666666666663E-2</v>
      </c>
      <c r="R25" s="53">
        <f t="shared" si="6"/>
        <v>43282</v>
      </c>
      <c r="S25" s="53" t="s">
        <v>85</v>
      </c>
      <c r="T25" s="51">
        <v>0.29166666666666669</v>
      </c>
      <c r="U25" s="51">
        <v>0.33333333333333331</v>
      </c>
      <c r="V25" s="52">
        <f t="shared" si="7"/>
        <v>4.166666666666663E-2</v>
      </c>
      <c r="W25" s="57">
        <f t="shared" si="8"/>
        <v>0.12499999999999989</v>
      </c>
    </row>
    <row r="26" spans="3:23" ht="31.5" x14ac:dyDescent="0.25">
      <c r="C26" s="58" t="s">
        <v>111</v>
      </c>
      <c r="D26" s="59">
        <v>43268</v>
      </c>
      <c r="E26" s="60">
        <v>0.29166666666666669</v>
      </c>
      <c r="F26" s="60">
        <v>0.33333333333333331</v>
      </c>
      <c r="G26" s="61">
        <f t="shared" si="1"/>
        <v>4.166666666666663E-2</v>
      </c>
      <c r="H26" s="62">
        <f t="shared" si="2"/>
        <v>43269</v>
      </c>
      <c r="I26" s="62" t="s">
        <v>84</v>
      </c>
      <c r="J26" s="60">
        <v>0.29166666666666669</v>
      </c>
      <c r="K26" s="60">
        <v>0.33333333333333331</v>
      </c>
      <c r="L26" s="61">
        <f t="shared" si="3"/>
        <v>0</v>
      </c>
      <c r="M26" s="63">
        <f t="shared" si="4"/>
        <v>43275</v>
      </c>
      <c r="N26" s="64" t="s">
        <v>85</v>
      </c>
      <c r="O26" s="65">
        <v>0.29166666666666669</v>
      </c>
      <c r="P26" s="65">
        <v>0.33333333333333331</v>
      </c>
      <c r="Q26" s="61">
        <f t="shared" si="5"/>
        <v>4.166666666666663E-2</v>
      </c>
      <c r="R26" s="62">
        <f t="shared" si="6"/>
        <v>43283</v>
      </c>
      <c r="S26" s="62" t="s">
        <v>85</v>
      </c>
      <c r="T26" s="60">
        <v>0.29166666666666669</v>
      </c>
      <c r="U26" s="60">
        <v>0.33333333333333331</v>
      </c>
      <c r="V26" s="61">
        <f t="shared" si="7"/>
        <v>4.166666666666663E-2</v>
      </c>
      <c r="W26" s="66">
        <f t="shared" si="8"/>
        <v>0.12499999999999989</v>
      </c>
    </row>
    <row r="28" spans="3:23" ht="15.75" thickBot="1" x14ac:dyDescent="0.3"/>
    <row r="29" spans="3:23" ht="15.75" thickBot="1" x14ac:dyDescent="0.3">
      <c r="D29" s="92" t="s">
        <v>86</v>
      </c>
      <c r="E29" s="93"/>
      <c r="F29" s="93"/>
      <c r="G29" s="93"/>
      <c r="H29" s="93"/>
      <c r="I29" s="93"/>
      <c r="J29" s="93"/>
      <c r="K29" s="93"/>
      <c r="L29" s="93"/>
      <c r="M29" s="93"/>
      <c r="N29" s="93"/>
      <c r="O29" s="93"/>
      <c r="P29" s="93"/>
      <c r="Q29" s="93"/>
      <c r="R29" s="94"/>
    </row>
    <row r="30" spans="3:23" x14ac:dyDescent="0.25">
      <c r="D30" s="83"/>
      <c r="E30" s="84"/>
      <c r="F30" s="84"/>
      <c r="G30" s="84"/>
      <c r="H30" s="84"/>
      <c r="I30" s="84"/>
      <c r="J30" s="84"/>
      <c r="K30" s="84"/>
      <c r="L30" s="84"/>
      <c r="M30" s="84"/>
      <c r="N30" s="84"/>
      <c r="O30" s="84"/>
      <c r="P30" s="84"/>
      <c r="Q30" s="84"/>
      <c r="R30" s="85"/>
    </row>
    <row r="31" spans="3:23" x14ac:dyDescent="0.25">
      <c r="D31" s="86"/>
      <c r="E31" s="87"/>
      <c r="F31" s="87"/>
      <c r="G31" s="87"/>
      <c r="H31" s="87"/>
      <c r="I31" s="87"/>
      <c r="J31" s="87"/>
      <c r="K31" s="87"/>
      <c r="L31" s="87"/>
      <c r="M31" s="87"/>
      <c r="N31" s="87"/>
      <c r="O31" s="87"/>
      <c r="P31" s="87"/>
      <c r="Q31" s="87"/>
      <c r="R31" s="88"/>
    </row>
    <row r="32" spans="3:23" x14ac:dyDescent="0.25">
      <c r="D32" s="86"/>
      <c r="E32" s="87"/>
      <c r="F32" s="87"/>
      <c r="G32" s="87"/>
      <c r="H32" s="87"/>
      <c r="I32" s="87"/>
      <c r="J32" s="87"/>
      <c r="K32" s="87"/>
      <c r="L32" s="87"/>
      <c r="M32" s="87"/>
      <c r="N32" s="87"/>
      <c r="O32" s="87"/>
      <c r="P32" s="87"/>
      <c r="Q32" s="87"/>
      <c r="R32" s="88"/>
    </row>
    <row r="33" spans="4:18" x14ac:dyDescent="0.25">
      <c r="D33" s="86"/>
      <c r="E33" s="87"/>
      <c r="F33" s="87"/>
      <c r="G33" s="87"/>
      <c r="H33" s="87"/>
      <c r="I33" s="87"/>
      <c r="J33" s="87"/>
      <c r="K33" s="87"/>
      <c r="L33" s="87"/>
      <c r="M33" s="87"/>
      <c r="N33" s="87"/>
      <c r="O33" s="87"/>
      <c r="P33" s="87"/>
      <c r="Q33" s="87"/>
      <c r="R33" s="88"/>
    </row>
    <row r="34" spans="4:18" ht="15.75" thickBot="1" x14ac:dyDescent="0.3">
      <c r="D34" s="89"/>
      <c r="E34" s="90"/>
      <c r="F34" s="90"/>
      <c r="G34" s="90"/>
      <c r="H34" s="90"/>
      <c r="I34" s="90"/>
      <c r="J34" s="90"/>
      <c r="K34" s="90"/>
      <c r="L34" s="90"/>
      <c r="M34" s="90"/>
      <c r="N34" s="90"/>
      <c r="O34" s="90"/>
      <c r="P34" s="90"/>
      <c r="Q34" s="90"/>
      <c r="R34" s="91"/>
    </row>
  </sheetData>
  <sheetProtection algorithmName="SHA-512" hashValue="fzDX8lowxvGuWtmSrjC5ElB0eSFRekC1iZhmpMm3lbxXGvtVj4Up0yIR+YOtAntJmMlfvCU5ih5OkK5VVB8HQg==" saltValue="N2qdtjez9+Mq4nyCEgYIng==" spinCount="100000" sheet="1" objects="1" scenarios="1" selectLockedCells="1"/>
  <mergeCells count="2">
    <mergeCell ref="D30:R34"/>
    <mergeCell ref="D29:R29"/>
  </mergeCells>
  <dataValidations count="1">
    <dataValidation type="list" allowBlank="1" showInputMessage="1" showErrorMessage="1" sqref="S7:S26 N7:N26 I7:I26" xr:uid="{00000000-0002-0000-0400-000000000000}">
      <formula1>"Sim, Não"</formula1>
    </dataValidation>
  </dataValidations>
  <hyperlinks>
    <hyperlink ref="A7:B7" location="'D1'!B7" display="'D1'!B7" xr:uid="{00000000-0004-0000-0400-000008000000}"/>
    <hyperlink ref="A8:B8" location="'D2'!B8" display="'D2'!B8" xr:uid="{00000000-0004-0000-0400-000009000000}"/>
    <hyperlink ref="B7" location="'Língua portuguesa '!A1" display="'Língua portuguesa '!A1" xr:uid="{C55A01C2-2E3B-447A-A3FC-D68DBBAFD4C8}"/>
    <hyperlink ref="B8" location="'Normas Aplicávies aos Servidore'!A1" display="'Normas Aplicávies aos Servidore'!A1" xr:uid="{5D8B978C-0E3B-4A97-BA49-545012B1431C}"/>
    <hyperlink ref="B11" location="'Conhecimentos Específicos'!A1" display="'Conhecimentos Específicos'!A1" xr:uid="{C972AC7E-7161-4E60-9867-6BC1273E332A}"/>
    <hyperlink ref="B9" location="'Regimento Interno do Tribunal R'!A1" display="'Regimento Interno do Tribunal R'!A1" xr:uid="{2DF632AB-D1EF-4BF7-850A-53A9B59FF19C}"/>
    <hyperlink ref="B10" location="'Direito das Pessoas com Deficiê'!A1" display="'Direito das Pessoas com Deficiê'!A1" xr:uid="{05C5EDE5-4BDB-4AA8-BA1B-1324B3B0C459}"/>
  </hyperlink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2EDFF-FD78-4493-BBD8-B08DC935C6F1}">
  <dimension ref="A1:X30"/>
  <sheetViews>
    <sheetView showGridLines="0" workbookViewId="0">
      <selection activeCell="B7" sqref="B7"/>
    </sheetView>
  </sheetViews>
  <sheetFormatPr defaultColWidth="0" defaultRowHeight="15" x14ac:dyDescent="0.25"/>
  <cols>
    <col min="1" max="1" width="9.140625" customWidth="1"/>
    <col min="2" max="2" width="46.28515625" bestFit="1" customWidth="1"/>
    <col min="3" max="3" width="38.85546875" bestFit="1" customWidth="1"/>
    <col min="4" max="4" width="11.5703125" bestFit="1" customWidth="1"/>
    <col min="5" max="7" width="9.140625" customWidth="1"/>
    <col min="8" max="8" width="11.5703125" bestFit="1" customWidth="1"/>
    <col min="9" max="10" width="9.140625" customWidth="1"/>
    <col min="11" max="11" width="9" bestFit="1" customWidth="1"/>
    <col min="12" max="12" width="9.140625" customWidth="1"/>
    <col min="13" max="13" width="11.5703125" bestFit="1" customWidth="1"/>
    <col min="14" max="17" width="9.140625" customWidth="1"/>
    <col min="18" max="18" width="11.5703125" bestFit="1" customWidth="1"/>
    <col min="19" max="22" width="9.140625" customWidth="1"/>
    <col min="23" max="23" width="13.28515625" bestFit="1" customWidth="1"/>
    <col min="24" max="24" width="1.85546875" customWidth="1"/>
    <col min="25" max="16384" width="9.140625" hidden="1"/>
  </cols>
  <sheetData>
    <row r="1" spans="1:23" x14ac:dyDescent="0.25">
      <c r="A1" s="41"/>
      <c r="B1" s="41"/>
      <c r="C1" s="41"/>
      <c r="D1" s="41"/>
      <c r="E1" s="41"/>
      <c r="F1" s="41"/>
      <c r="G1" s="41"/>
      <c r="H1" s="41"/>
      <c r="I1" s="41"/>
      <c r="J1" s="41"/>
      <c r="K1" s="41"/>
      <c r="L1" s="41"/>
      <c r="M1" s="41"/>
      <c r="N1" s="41"/>
      <c r="O1" s="41"/>
      <c r="P1" s="41"/>
      <c r="Q1" s="41"/>
      <c r="R1" s="41"/>
      <c r="S1" s="41"/>
      <c r="T1" s="41"/>
      <c r="U1" s="41"/>
      <c r="V1" s="41"/>
      <c r="W1" s="41"/>
    </row>
    <row r="2" spans="1:23" x14ac:dyDescent="0.25">
      <c r="A2" s="41"/>
      <c r="B2" s="41"/>
      <c r="C2" s="41"/>
      <c r="D2" s="41"/>
      <c r="E2" s="41"/>
      <c r="F2" s="41"/>
      <c r="G2" s="41"/>
      <c r="H2" s="41"/>
      <c r="I2" s="41"/>
      <c r="J2" s="41"/>
      <c r="K2" s="41"/>
      <c r="L2" s="41"/>
      <c r="M2" s="41"/>
      <c r="N2" s="41"/>
      <c r="O2" s="41"/>
      <c r="P2" s="41"/>
      <c r="Q2" s="41"/>
      <c r="R2" s="41"/>
      <c r="S2" s="41"/>
      <c r="T2" s="41"/>
      <c r="U2" s="41"/>
      <c r="V2" s="41"/>
      <c r="W2" s="41"/>
    </row>
    <row r="3" spans="1:23" x14ac:dyDescent="0.25">
      <c r="A3" s="41"/>
      <c r="B3" s="41"/>
      <c r="C3" s="41"/>
      <c r="D3" s="41"/>
      <c r="E3" s="41"/>
      <c r="F3" s="41"/>
      <c r="G3" s="41"/>
      <c r="H3" s="41"/>
      <c r="I3" s="41"/>
      <c r="J3" s="41"/>
      <c r="K3" s="41"/>
      <c r="L3" s="41"/>
      <c r="M3" s="41"/>
      <c r="N3" s="41"/>
      <c r="O3" s="41"/>
      <c r="P3" s="41"/>
      <c r="Q3" s="41"/>
      <c r="R3" s="41"/>
      <c r="S3" s="41"/>
      <c r="T3" s="41"/>
      <c r="U3" s="41"/>
      <c r="V3" s="41"/>
      <c r="W3" s="41"/>
    </row>
    <row r="5" spans="1:23" x14ac:dyDescent="0.25">
      <c r="A5" s="2"/>
      <c r="B5" s="2"/>
      <c r="C5" s="28"/>
      <c r="D5" s="29"/>
      <c r="E5" s="30" t="s">
        <v>70</v>
      </c>
      <c r="F5" s="30"/>
      <c r="G5" s="31" t="s">
        <v>71</v>
      </c>
      <c r="H5" s="30"/>
      <c r="I5" s="30"/>
      <c r="J5" s="30" t="s">
        <v>72</v>
      </c>
      <c r="K5" s="30"/>
      <c r="L5" s="31" t="s">
        <v>73</v>
      </c>
      <c r="M5" s="29"/>
      <c r="N5" s="30"/>
      <c r="O5" s="30" t="s">
        <v>74</v>
      </c>
      <c r="P5" s="30"/>
      <c r="Q5" s="31"/>
      <c r="R5" s="29"/>
      <c r="S5" s="30"/>
      <c r="T5" s="30" t="s">
        <v>75</v>
      </c>
      <c r="U5" s="30"/>
      <c r="V5" s="31"/>
      <c r="W5" s="32" t="s">
        <v>76</v>
      </c>
    </row>
    <row r="6" spans="1:23" ht="30" x14ac:dyDescent="0.25">
      <c r="A6" s="42" t="s">
        <v>0</v>
      </c>
      <c r="B6" s="43" t="s">
        <v>77</v>
      </c>
      <c r="C6" s="33" t="s">
        <v>78</v>
      </c>
      <c r="D6" s="34" t="s">
        <v>79</v>
      </c>
      <c r="E6" s="35" t="s">
        <v>80</v>
      </c>
      <c r="F6" s="35" t="s">
        <v>81</v>
      </c>
      <c r="G6" s="36">
        <f>SUM(G7:G8)</f>
        <v>8.3333333333333259E-2</v>
      </c>
      <c r="H6" s="37" t="s">
        <v>82</v>
      </c>
      <c r="I6" s="38" t="s">
        <v>83</v>
      </c>
      <c r="J6" s="35" t="s">
        <v>80</v>
      </c>
      <c r="K6" s="35" t="s">
        <v>81</v>
      </c>
      <c r="L6" s="36">
        <f>SUM(L7:L8)</f>
        <v>0</v>
      </c>
      <c r="M6" s="39" t="s">
        <v>82</v>
      </c>
      <c r="N6" s="37" t="s">
        <v>83</v>
      </c>
      <c r="O6" s="35" t="s">
        <v>80</v>
      </c>
      <c r="P6" s="35" t="s">
        <v>81</v>
      </c>
      <c r="Q6" s="36">
        <f>SUM(Q7:Q8)</f>
        <v>8.3333333333333259E-2</v>
      </c>
      <c r="R6" s="37" t="s">
        <v>82</v>
      </c>
      <c r="S6" s="37" t="s">
        <v>83</v>
      </c>
      <c r="T6" s="35" t="s">
        <v>80</v>
      </c>
      <c r="U6" s="35" t="s">
        <v>81</v>
      </c>
      <c r="V6" s="36">
        <f>SUM(V7:V8)</f>
        <v>8.3333333333333259E-2</v>
      </c>
      <c r="W6" s="40">
        <f>SUM(W7:W8)</f>
        <v>0.24999999999999978</v>
      </c>
    </row>
    <row r="7" spans="1:23" ht="47.25" x14ac:dyDescent="0.25">
      <c r="A7" s="47">
        <v>1</v>
      </c>
      <c r="B7" s="67" t="str">
        <f>Cronograma!B10</f>
        <v xml:space="preserve">Língua portuguesa </v>
      </c>
      <c r="C7" s="49" t="s">
        <v>112</v>
      </c>
      <c r="D7" s="50">
        <v>43249</v>
      </c>
      <c r="E7" s="51">
        <v>0.29166666666666669</v>
      </c>
      <c r="F7" s="51">
        <v>0.33333333333333331</v>
      </c>
      <c r="G7" s="52">
        <f>F7-E7</f>
        <v>4.166666666666663E-2</v>
      </c>
      <c r="H7" s="53">
        <f t="shared" ref="H7" si="0">IF(D7="","",D7+DAY(1))</f>
        <v>43250</v>
      </c>
      <c r="I7" s="53" t="s">
        <v>84</v>
      </c>
      <c r="J7" s="51">
        <v>0.29166666666666669</v>
      </c>
      <c r="K7" s="51">
        <v>0.33333333333333331</v>
      </c>
      <c r="L7" s="52">
        <f>IF(I7="sim",K7-J7,0)</f>
        <v>0</v>
      </c>
      <c r="M7" s="54">
        <f>IF(D7="","",D7+DAY(7))</f>
        <v>43256</v>
      </c>
      <c r="N7" s="55" t="s">
        <v>85</v>
      </c>
      <c r="O7" s="56">
        <v>0.29166666666666669</v>
      </c>
      <c r="P7" s="56">
        <v>0.33333333333333331</v>
      </c>
      <c r="Q7" s="52">
        <f>IF(N7="sim",P7-O7,0)</f>
        <v>4.166666666666663E-2</v>
      </c>
      <c r="R7" s="53">
        <f>IF(D7="","",D7+DAY(15))</f>
        <v>43264</v>
      </c>
      <c r="S7" s="53" t="s">
        <v>85</v>
      </c>
      <c r="T7" s="51">
        <v>0.29166666666666669</v>
      </c>
      <c r="U7" s="51">
        <v>0.33333333333333331</v>
      </c>
      <c r="V7" s="52">
        <f>IF(S7="sim",U7-T7,0)</f>
        <v>4.166666666666663E-2</v>
      </c>
      <c r="W7" s="57">
        <f>G7+L7+Q7+V7</f>
        <v>0.12499999999999989</v>
      </c>
    </row>
    <row r="8" spans="1:23" ht="47.25" x14ac:dyDescent="0.25">
      <c r="A8" s="68">
        <v>2</v>
      </c>
      <c r="B8" s="69" t="str">
        <f>Cronograma!B11</f>
        <v>Normas Aplicávies aos Servidores Públicos Federais</v>
      </c>
      <c r="C8" s="49" t="s">
        <v>113</v>
      </c>
      <c r="D8" s="50">
        <v>43250</v>
      </c>
      <c r="E8" s="51">
        <v>0.29166666666666669</v>
      </c>
      <c r="F8" s="51">
        <v>0.33333333333333331</v>
      </c>
      <c r="G8" s="52">
        <f t="shared" ref="G8:G15" si="1">F8-E8</f>
        <v>4.166666666666663E-2</v>
      </c>
      <c r="H8" s="53">
        <f t="shared" ref="H8:H15" si="2">IF(D8="","",D8+DAY(1))</f>
        <v>43251</v>
      </c>
      <c r="I8" s="53" t="s">
        <v>84</v>
      </c>
      <c r="J8" s="51">
        <v>0.29166666666666669</v>
      </c>
      <c r="K8" s="51">
        <v>0.33333333333333331</v>
      </c>
      <c r="L8" s="52">
        <f t="shared" ref="L8:L15" si="3">IF(I8="sim",K8-J8,0)</f>
        <v>0</v>
      </c>
      <c r="M8" s="54">
        <f t="shared" ref="M8:M15" si="4">IF(D8="","",D8+DAY(7))</f>
        <v>43257</v>
      </c>
      <c r="N8" s="55" t="s">
        <v>85</v>
      </c>
      <c r="O8" s="56">
        <v>0.29166666666666669</v>
      </c>
      <c r="P8" s="56">
        <v>0.33333333333333331</v>
      </c>
      <c r="Q8" s="52">
        <f t="shared" ref="Q8:Q15" si="5">IF(N8="sim",P8-O8,0)</f>
        <v>4.166666666666663E-2</v>
      </c>
      <c r="R8" s="53">
        <f t="shared" ref="R8:R15" si="6">IF(D8="","",D8+DAY(15))</f>
        <v>43265</v>
      </c>
      <c r="S8" s="53" t="s">
        <v>85</v>
      </c>
      <c r="T8" s="51">
        <v>0.29166666666666669</v>
      </c>
      <c r="U8" s="51">
        <v>0.33333333333333331</v>
      </c>
      <c r="V8" s="52">
        <f t="shared" ref="V8:V15" si="7">IF(S8="sim",U8-T8,0)</f>
        <v>4.166666666666663E-2</v>
      </c>
      <c r="W8" s="57">
        <f t="shared" ref="W8:W15" si="8">G8+L8+Q8+V8</f>
        <v>0.12499999999999989</v>
      </c>
    </row>
    <row r="9" spans="1:23" ht="31.5" x14ac:dyDescent="0.25">
      <c r="A9" s="47">
        <v>3</v>
      </c>
      <c r="B9" s="67" t="str">
        <f>Cronograma!B12</f>
        <v xml:space="preserve">Regimento Interno do Tribunal Regional Eleitoral do Pará </v>
      </c>
      <c r="C9" s="49" t="s">
        <v>114</v>
      </c>
      <c r="D9" s="50">
        <v>43251</v>
      </c>
      <c r="E9" s="51">
        <v>0.29166666666666669</v>
      </c>
      <c r="F9" s="51">
        <v>0.33333333333333331</v>
      </c>
      <c r="G9" s="52">
        <f t="shared" si="1"/>
        <v>4.166666666666663E-2</v>
      </c>
      <c r="H9" s="53">
        <f t="shared" si="2"/>
        <v>43252</v>
      </c>
      <c r="I9" s="53" t="s">
        <v>84</v>
      </c>
      <c r="J9" s="51">
        <v>0.29166666666666669</v>
      </c>
      <c r="K9" s="51">
        <v>0.33333333333333331</v>
      </c>
      <c r="L9" s="52">
        <f t="shared" si="3"/>
        <v>0</v>
      </c>
      <c r="M9" s="54">
        <f t="shared" si="4"/>
        <v>43258</v>
      </c>
      <c r="N9" s="55" t="s">
        <v>85</v>
      </c>
      <c r="O9" s="56">
        <v>0.29166666666666669</v>
      </c>
      <c r="P9" s="56">
        <v>0.33333333333333331</v>
      </c>
      <c r="Q9" s="52">
        <f t="shared" si="5"/>
        <v>4.166666666666663E-2</v>
      </c>
      <c r="R9" s="53">
        <f t="shared" si="6"/>
        <v>43266</v>
      </c>
      <c r="S9" s="53" t="s">
        <v>85</v>
      </c>
      <c r="T9" s="51">
        <v>0.29166666666666669</v>
      </c>
      <c r="U9" s="51">
        <v>0.33333333333333331</v>
      </c>
      <c r="V9" s="52">
        <f t="shared" si="7"/>
        <v>4.166666666666663E-2</v>
      </c>
      <c r="W9" s="57">
        <f t="shared" si="8"/>
        <v>0.12499999999999989</v>
      </c>
    </row>
    <row r="10" spans="1:23" ht="15.75" x14ac:dyDescent="0.25">
      <c r="A10" s="47">
        <v>4</v>
      </c>
      <c r="B10" s="67" t="str">
        <f>Cronograma!B13</f>
        <v>Direito das Pessoas com Deficiência</v>
      </c>
      <c r="C10" s="49" t="s">
        <v>115</v>
      </c>
      <c r="D10" s="50">
        <v>43252</v>
      </c>
      <c r="E10" s="51">
        <v>0.29166666666666669</v>
      </c>
      <c r="F10" s="51">
        <v>0.33333333333333331</v>
      </c>
      <c r="G10" s="52">
        <f t="shared" si="1"/>
        <v>4.166666666666663E-2</v>
      </c>
      <c r="H10" s="53">
        <f t="shared" si="2"/>
        <v>43253</v>
      </c>
      <c r="I10" s="53" t="s">
        <v>84</v>
      </c>
      <c r="J10" s="51">
        <v>0.29166666666666669</v>
      </c>
      <c r="K10" s="51">
        <v>0.33333333333333331</v>
      </c>
      <c r="L10" s="52">
        <f t="shared" si="3"/>
        <v>0</v>
      </c>
      <c r="M10" s="54">
        <f t="shared" si="4"/>
        <v>43259</v>
      </c>
      <c r="N10" s="55" t="s">
        <v>85</v>
      </c>
      <c r="O10" s="56">
        <v>0.29166666666666669</v>
      </c>
      <c r="P10" s="56">
        <v>0.33333333333333331</v>
      </c>
      <c r="Q10" s="52">
        <f t="shared" si="5"/>
        <v>4.166666666666663E-2</v>
      </c>
      <c r="R10" s="53">
        <f t="shared" si="6"/>
        <v>43267</v>
      </c>
      <c r="S10" s="53" t="s">
        <v>85</v>
      </c>
      <c r="T10" s="51">
        <v>0.29166666666666669</v>
      </c>
      <c r="U10" s="51">
        <v>0.33333333333333331</v>
      </c>
      <c r="V10" s="52">
        <f t="shared" si="7"/>
        <v>4.166666666666663E-2</v>
      </c>
      <c r="W10" s="57">
        <f t="shared" si="8"/>
        <v>0.12499999999999989</v>
      </c>
    </row>
    <row r="11" spans="1:23" ht="15.75" x14ac:dyDescent="0.25">
      <c r="A11" s="47">
        <v>5</v>
      </c>
      <c r="B11" s="67" t="str">
        <f>Cronograma!B14</f>
        <v>Conhecimentos Específicos</v>
      </c>
      <c r="C11" s="49" t="s">
        <v>116</v>
      </c>
      <c r="D11" s="50">
        <v>43253</v>
      </c>
      <c r="E11" s="51">
        <v>0.29166666666666669</v>
      </c>
      <c r="F11" s="51">
        <v>0.33333333333333331</v>
      </c>
      <c r="G11" s="52">
        <f t="shared" si="1"/>
        <v>4.166666666666663E-2</v>
      </c>
      <c r="H11" s="53">
        <f t="shared" si="2"/>
        <v>43254</v>
      </c>
      <c r="I11" s="53" t="s">
        <v>84</v>
      </c>
      <c r="J11" s="51">
        <v>0.29166666666666669</v>
      </c>
      <c r="K11" s="51">
        <v>0.33333333333333331</v>
      </c>
      <c r="L11" s="52">
        <f t="shared" si="3"/>
        <v>0</v>
      </c>
      <c r="M11" s="54">
        <f t="shared" si="4"/>
        <v>43260</v>
      </c>
      <c r="N11" s="55" t="s">
        <v>85</v>
      </c>
      <c r="O11" s="56">
        <v>0.29166666666666669</v>
      </c>
      <c r="P11" s="56">
        <v>0.33333333333333331</v>
      </c>
      <c r="Q11" s="52">
        <f t="shared" si="5"/>
        <v>4.166666666666663E-2</v>
      </c>
      <c r="R11" s="53">
        <f t="shared" si="6"/>
        <v>43268</v>
      </c>
      <c r="S11" s="53" t="s">
        <v>85</v>
      </c>
      <c r="T11" s="51">
        <v>0.29166666666666669</v>
      </c>
      <c r="U11" s="51">
        <v>0.33333333333333331</v>
      </c>
      <c r="V11" s="52">
        <f t="shared" si="7"/>
        <v>4.166666666666663E-2</v>
      </c>
      <c r="W11" s="57">
        <f t="shared" si="8"/>
        <v>0.12499999999999989</v>
      </c>
    </row>
    <row r="12" spans="1:23" ht="15.75" x14ac:dyDescent="0.25">
      <c r="A12" s="72"/>
      <c r="B12" s="73"/>
      <c r="C12" s="49" t="s">
        <v>117</v>
      </c>
      <c r="D12" s="50">
        <v>43254</v>
      </c>
      <c r="E12" s="51">
        <v>0.29166666666666669</v>
      </c>
      <c r="F12" s="51">
        <v>0.33333333333333331</v>
      </c>
      <c r="G12" s="52">
        <f t="shared" si="1"/>
        <v>4.166666666666663E-2</v>
      </c>
      <c r="H12" s="53">
        <f t="shared" si="2"/>
        <v>43255</v>
      </c>
      <c r="I12" s="53" t="s">
        <v>84</v>
      </c>
      <c r="J12" s="51">
        <v>0.29166666666666669</v>
      </c>
      <c r="K12" s="51">
        <v>0.33333333333333331</v>
      </c>
      <c r="L12" s="52">
        <f t="shared" si="3"/>
        <v>0</v>
      </c>
      <c r="M12" s="54">
        <f t="shared" si="4"/>
        <v>43261</v>
      </c>
      <c r="N12" s="55" t="s">
        <v>85</v>
      </c>
      <c r="O12" s="56">
        <v>0.29166666666666669</v>
      </c>
      <c r="P12" s="56">
        <v>0.33333333333333331</v>
      </c>
      <c r="Q12" s="52">
        <f t="shared" si="5"/>
        <v>4.166666666666663E-2</v>
      </c>
      <c r="R12" s="53">
        <f t="shared" si="6"/>
        <v>43269</v>
      </c>
      <c r="S12" s="53" t="s">
        <v>85</v>
      </c>
      <c r="T12" s="51">
        <v>0.29166666666666669</v>
      </c>
      <c r="U12" s="51">
        <v>0.33333333333333331</v>
      </c>
      <c r="V12" s="52">
        <f t="shared" si="7"/>
        <v>4.166666666666663E-2</v>
      </c>
      <c r="W12" s="57">
        <f t="shared" si="8"/>
        <v>0.12499999999999989</v>
      </c>
    </row>
    <row r="13" spans="1:23" ht="31.5" x14ac:dyDescent="0.25">
      <c r="C13" s="49" t="s">
        <v>118</v>
      </c>
      <c r="D13" s="50">
        <v>43255</v>
      </c>
      <c r="E13" s="51">
        <v>0.29166666666666669</v>
      </c>
      <c r="F13" s="51">
        <v>0.33333333333333331</v>
      </c>
      <c r="G13" s="52">
        <f t="shared" si="1"/>
        <v>4.166666666666663E-2</v>
      </c>
      <c r="H13" s="53">
        <f t="shared" si="2"/>
        <v>43256</v>
      </c>
      <c r="I13" s="53" t="s">
        <v>84</v>
      </c>
      <c r="J13" s="51">
        <v>0.29166666666666669</v>
      </c>
      <c r="K13" s="51">
        <v>0.33333333333333331</v>
      </c>
      <c r="L13" s="52">
        <f t="shared" si="3"/>
        <v>0</v>
      </c>
      <c r="M13" s="54">
        <f t="shared" si="4"/>
        <v>43262</v>
      </c>
      <c r="N13" s="55" t="s">
        <v>85</v>
      </c>
      <c r="O13" s="56">
        <v>0.29166666666666669</v>
      </c>
      <c r="P13" s="56">
        <v>0.33333333333333331</v>
      </c>
      <c r="Q13" s="52">
        <f t="shared" si="5"/>
        <v>4.166666666666663E-2</v>
      </c>
      <c r="R13" s="53">
        <f t="shared" si="6"/>
        <v>43270</v>
      </c>
      <c r="S13" s="53" t="s">
        <v>85</v>
      </c>
      <c r="T13" s="51">
        <v>0.29166666666666669</v>
      </c>
      <c r="U13" s="51">
        <v>0.33333333333333331</v>
      </c>
      <c r="V13" s="52">
        <f t="shared" si="7"/>
        <v>4.166666666666663E-2</v>
      </c>
      <c r="W13" s="57">
        <f t="shared" si="8"/>
        <v>0.12499999999999989</v>
      </c>
    </row>
    <row r="14" spans="1:23" ht="15.75" x14ac:dyDescent="0.25">
      <c r="C14" s="49" t="s">
        <v>119</v>
      </c>
      <c r="D14" s="50">
        <v>43256</v>
      </c>
      <c r="E14" s="51">
        <v>0.29166666666666669</v>
      </c>
      <c r="F14" s="51">
        <v>0.33333333333333331</v>
      </c>
      <c r="G14" s="52">
        <f t="shared" si="1"/>
        <v>4.166666666666663E-2</v>
      </c>
      <c r="H14" s="53">
        <f t="shared" si="2"/>
        <v>43257</v>
      </c>
      <c r="I14" s="53" t="s">
        <v>84</v>
      </c>
      <c r="J14" s="51">
        <v>0.29166666666666669</v>
      </c>
      <c r="K14" s="51">
        <v>0.33333333333333331</v>
      </c>
      <c r="L14" s="52">
        <f t="shared" si="3"/>
        <v>0</v>
      </c>
      <c r="M14" s="54">
        <f t="shared" si="4"/>
        <v>43263</v>
      </c>
      <c r="N14" s="55" t="s">
        <v>85</v>
      </c>
      <c r="O14" s="56">
        <v>0.29166666666666669</v>
      </c>
      <c r="P14" s="56">
        <v>0.33333333333333331</v>
      </c>
      <c r="Q14" s="52">
        <f t="shared" si="5"/>
        <v>4.166666666666663E-2</v>
      </c>
      <c r="R14" s="53">
        <f t="shared" si="6"/>
        <v>43271</v>
      </c>
      <c r="S14" s="53" t="s">
        <v>85</v>
      </c>
      <c r="T14" s="51">
        <v>0.29166666666666669</v>
      </c>
      <c r="U14" s="51">
        <v>0.33333333333333331</v>
      </c>
      <c r="V14" s="52">
        <f t="shared" si="7"/>
        <v>4.166666666666663E-2</v>
      </c>
      <c r="W14" s="57">
        <f t="shared" si="8"/>
        <v>0.12499999999999989</v>
      </c>
    </row>
    <row r="15" spans="1:23" ht="15.75" x14ac:dyDescent="0.25">
      <c r="C15" s="58" t="s">
        <v>120</v>
      </c>
      <c r="D15" s="59">
        <v>43257</v>
      </c>
      <c r="E15" s="60">
        <v>0.29166666666666669</v>
      </c>
      <c r="F15" s="60">
        <v>0.33333333333333331</v>
      </c>
      <c r="G15" s="61">
        <f t="shared" si="1"/>
        <v>4.166666666666663E-2</v>
      </c>
      <c r="H15" s="62">
        <f t="shared" si="2"/>
        <v>43258</v>
      </c>
      <c r="I15" s="62" t="s">
        <v>84</v>
      </c>
      <c r="J15" s="60">
        <v>0.29166666666666669</v>
      </c>
      <c r="K15" s="60">
        <v>0.33333333333333331</v>
      </c>
      <c r="L15" s="61">
        <f t="shared" si="3"/>
        <v>0</v>
      </c>
      <c r="M15" s="63">
        <f t="shared" si="4"/>
        <v>43264</v>
      </c>
      <c r="N15" s="64" t="s">
        <v>85</v>
      </c>
      <c r="O15" s="65">
        <v>0.29166666666666669</v>
      </c>
      <c r="P15" s="65">
        <v>0.33333333333333331</v>
      </c>
      <c r="Q15" s="61">
        <f t="shared" si="5"/>
        <v>4.166666666666663E-2</v>
      </c>
      <c r="R15" s="62">
        <f t="shared" si="6"/>
        <v>43272</v>
      </c>
      <c r="S15" s="62" t="s">
        <v>85</v>
      </c>
      <c r="T15" s="60">
        <v>0.29166666666666669</v>
      </c>
      <c r="U15" s="60">
        <v>0.33333333333333331</v>
      </c>
      <c r="V15" s="61">
        <f t="shared" si="7"/>
        <v>4.166666666666663E-2</v>
      </c>
      <c r="W15" s="66">
        <f t="shared" si="8"/>
        <v>0.12499999999999989</v>
      </c>
    </row>
    <row r="24" spans="4:18" ht="15.75" thickBot="1" x14ac:dyDescent="0.3"/>
    <row r="25" spans="4:18" ht="15.75" thickBot="1" x14ac:dyDescent="0.3">
      <c r="D25" s="92" t="s">
        <v>86</v>
      </c>
      <c r="E25" s="93"/>
      <c r="F25" s="93"/>
      <c r="G25" s="93"/>
      <c r="H25" s="93"/>
      <c r="I25" s="93"/>
      <c r="J25" s="93"/>
      <c r="K25" s="93"/>
      <c r="L25" s="93"/>
      <c r="M25" s="93"/>
      <c r="N25" s="93"/>
      <c r="O25" s="93"/>
      <c r="P25" s="93"/>
      <c r="Q25" s="93"/>
      <c r="R25" s="94"/>
    </row>
    <row r="26" spans="4:18" x14ac:dyDescent="0.25">
      <c r="D26" s="83"/>
      <c r="E26" s="84"/>
      <c r="F26" s="84"/>
      <c r="G26" s="84"/>
      <c r="H26" s="84"/>
      <c r="I26" s="84"/>
      <c r="J26" s="84"/>
      <c r="K26" s="84"/>
      <c r="L26" s="84"/>
      <c r="M26" s="84"/>
      <c r="N26" s="84"/>
      <c r="O26" s="84"/>
      <c r="P26" s="84"/>
      <c r="Q26" s="84"/>
      <c r="R26" s="85"/>
    </row>
    <row r="27" spans="4:18" x14ac:dyDescent="0.25">
      <c r="D27" s="86"/>
      <c r="E27" s="87"/>
      <c r="F27" s="87"/>
      <c r="G27" s="87"/>
      <c r="H27" s="87"/>
      <c r="I27" s="87"/>
      <c r="J27" s="87"/>
      <c r="K27" s="87"/>
      <c r="L27" s="87"/>
      <c r="M27" s="87"/>
      <c r="N27" s="87"/>
      <c r="O27" s="87"/>
      <c r="P27" s="87"/>
      <c r="Q27" s="87"/>
      <c r="R27" s="88"/>
    </row>
    <row r="28" spans="4:18" x14ac:dyDescent="0.25">
      <c r="D28" s="86"/>
      <c r="E28" s="87"/>
      <c r="F28" s="87"/>
      <c r="G28" s="87"/>
      <c r="H28" s="87"/>
      <c r="I28" s="87"/>
      <c r="J28" s="87"/>
      <c r="K28" s="87"/>
      <c r="L28" s="87"/>
      <c r="M28" s="87"/>
      <c r="N28" s="87"/>
      <c r="O28" s="87"/>
      <c r="P28" s="87"/>
      <c r="Q28" s="87"/>
      <c r="R28" s="88"/>
    </row>
    <row r="29" spans="4:18" x14ac:dyDescent="0.25">
      <c r="D29" s="86"/>
      <c r="E29" s="87"/>
      <c r="F29" s="87"/>
      <c r="G29" s="87"/>
      <c r="H29" s="87"/>
      <c r="I29" s="87"/>
      <c r="J29" s="87"/>
      <c r="K29" s="87"/>
      <c r="L29" s="87"/>
      <c r="M29" s="87"/>
      <c r="N29" s="87"/>
      <c r="O29" s="87"/>
      <c r="P29" s="87"/>
      <c r="Q29" s="87"/>
      <c r="R29" s="88"/>
    </row>
    <row r="30" spans="4:18" ht="15.75" thickBot="1" x14ac:dyDescent="0.3">
      <c r="D30" s="89"/>
      <c r="E30" s="90"/>
      <c r="F30" s="90"/>
      <c r="G30" s="90"/>
      <c r="H30" s="90"/>
      <c r="I30" s="90"/>
      <c r="J30" s="90"/>
      <c r="K30" s="90"/>
      <c r="L30" s="90"/>
      <c r="M30" s="90"/>
      <c r="N30" s="90"/>
      <c r="O30" s="90"/>
      <c r="P30" s="90"/>
      <c r="Q30" s="90"/>
      <c r="R30" s="91"/>
    </row>
  </sheetData>
  <sheetProtection algorithmName="SHA-512" hashValue="DMdlwECO/HuacMSm3gi9acCxkWpLqQETDTzgIT7DQnfwcO2gPM2M5czvN6g29MfwFpf6LtcyFyYxwQGRCGCgmg==" saltValue="3BO3EhfTDjWQyYKK/5IZmA==" spinCount="100000" sheet="1" objects="1" scenarios="1" selectLockedCells="1"/>
  <mergeCells count="2">
    <mergeCell ref="D25:R25"/>
    <mergeCell ref="D26:R30"/>
  </mergeCells>
  <dataValidations count="1">
    <dataValidation type="list" allowBlank="1" showInputMessage="1" showErrorMessage="1" sqref="N7:N15 I7:I15 S7:S15" xr:uid="{49B2CB9E-FBB3-4FC2-9EAC-AFE1723AF1A6}">
      <formula1>"Sim, Não"</formula1>
    </dataValidation>
  </dataValidations>
  <hyperlinks>
    <hyperlink ref="A7:B7" location="'D1'!B7" display="'D1'!B7" xr:uid="{AD3FE82B-8573-473E-9C2D-4755222FEE07}"/>
    <hyperlink ref="A8:B8" location="'D2'!B8" display="'D2'!B8" xr:uid="{EE4F1570-0291-451B-AFAF-DB595D6AC28B}"/>
    <hyperlink ref="B7" location="'Língua portuguesa '!A1" display="'Língua portuguesa '!A1" xr:uid="{6C1949AE-1E5E-48AD-8EDD-4C27276613E5}"/>
    <hyperlink ref="B8" location="'Normas Aplicávies aos Servidore'!A1" display="'Normas Aplicávies aos Servidore'!A1" xr:uid="{75911BAD-0B8E-4A9F-B7DF-7AAE6EE87F66}"/>
    <hyperlink ref="B11" location="'Conhecimentos Específicos'!A1" display="'Conhecimentos Específicos'!A1" xr:uid="{52092BC6-615D-41B4-9952-DF940027779B}"/>
    <hyperlink ref="B9" location="'Regimento Interno do Tribunal R'!A1" display="'Regimento Interno do Tribunal R'!A1" xr:uid="{D3EE4B6E-A494-422C-AA3A-8041AF596FE2}"/>
    <hyperlink ref="B10" location="'Direito das Pessoas com Deficiê'!A1" display="'Direito das Pessoas com Deficiê'!A1" xr:uid="{118EBCEB-ACE6-4569-9BB5-82B6E3EDE447}"/>
  </hyperlink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54332-F842-4339-B513-A34896356F2B}">
  <dimension ref="A1:X29"/>
  <sheetViews>
    <sheetView showGridLines="0" workbookViewId="0">
      <selection activeCell="B8" sqref="B8"/>
    </sheetView>
  </sheetViews>
  <sheetFormatPr defaultColWidth="0" defaultRowHeight="15" x14ac:dyDescent="0.25"/>
  <cols>
    <col min="1" max="1" width="9.140625" customWidth="1"/>
    <col min="2" max="2" width="46.28515625" bestFit="1" customWidth="1"/>
    <col min="3" max="3" width="38.85546875" bestFit="1" customWidth="1"/>
    <col min="4" max="4" width="11.5703125" bestFit="1" customWidth="1"/>
    <col min="5" max="7" width="9.140625" customWidth="1"/>
    <col min="8" max="8" width="11.5703125" bestFit="1" customWidth="1"/>
    <col min="9" max="10" width="9.140625" customWidth="1"/>
    <col min="11" max="11" width="9" bestFit="1" customWidth="1"/>
    <col min="12" max="12" width="9.140625" customWidth="1"/>
    <col min="13" max="13" width="11.5703125" bestFit="1" customWidth="1"/>
    <col min="14" max="17" width="9.140625" customWidth="1"/>
    <col min="18" max="18" width="11.5703125" bestFit="1" customWidth="1"/>
    <col min="19" max="22" width="9.140625" customWidth="1"/>
    <col min="23" max="23" width="13.28515625" bestFit="1" customWidth="1"/>
    <col min="24" max="24" width="1.85546875" customWidth="1"/>
    <col min="25" max="16384" width="9.140625" hidden="1"/>
  </cols>
  <sheetData>
    <row r="1" spans="1:23" x14ac:dyDescent="0.25">
      <c r="A1" s="41"/>
      <c r="B1" s="41"/>
      <c r="C1" s="41"/>
      <c r="D1" s="41"/>
      <c r="E1" s="41"/>
      <c r="F1" s="41"/>
      <c r="G1" s="41"/>
      <c r="H1" s="41"/>
      <c r="I1" s="41"/>
      <c r="J1" s="41"/>
      <c r="K1" s="41"/>
      <c r="L1" s="41"/>
      <c r="M1" s="41"/>
      <c r="N1" s="41"/>
      <c r="O1" s="41"/>
      <c r="P1" s="41"/>
      <c r="Q1" s="41"/>
      <c r="R1" s="41"/>
      <c r="S1" s="41"/>
      <c r="T1" s="41"/>
      <c r="U1" s="41"/>
      <c r="V1" s="41"/>
      <c r="W1" s="41"/>
    </row>
    <row r="2" spans="1:23" x14ac:dyDescent="0.25">
      <c r="A2" s="41"/>
      <c r="B2" s="41"/>
      <c r="C2" s="41"/>
      <c r="D2" s="41"/>
      <c r="E2" s="41"/>
      <c r="F2" s="41"/>
      <c r="G2" s="41"/>
      <c r="H2" s="41"/>
      <c r="I2" s="41"/>
      <c r="J2" s="41"/>
      <c r="K2" s="41"/>
      <c r="L2" s="41"/>
      <c r="M2" s="41"/>
      <c r="N2" s="41"/>
      <c r="O2" s="41"/>
      <c r="P2" s="41"/>
      <c r="Q2" s="41"/>
      <c r="R2" s="41"/>
      <c r="S2" s="41"/>
      <c r="T2" s="41"/>
      <c r="U2" s="41"/>
      <c r="V2" s="41"/>
      <c r="W2" s="41"/>
    </row>
    <row r="3" spans="1:23" x14ac:dyDescent="0.25">
      <c r="A3" s="41"/>
      <c r="B3" s="41"/>
      <c r="C3" s="41"/>
      <c r="D3" s="41"/>
      <c r="E3" s="41"/>
      <c r="F3" s="41"/>
      <c r="G3" s="41"/>
      <c r="H3" s="41"/>
      <c r="I3" s="41"/>
      <c r="J3" s="41"/>
      <c r="K3" s="41"/>
      <c r="L3" s="41"/>
      <c r="M3" s="41"/>
      <c r="N3" s="41"/>
      <c r="O3" s="41"/>
      <c r="P3" s="41"/>
      <c r="Q3" s="41"/>
      <c r="R3" s="41"/>
      <c r="S3" s="41"/>
      <c r="T3" s="41"/>
      <c r="U3" s="41"/>
      <c r="V3" s="41"/>
      <c r="W3" s="41"/>
    </row>
    <row r="5" spans="1:23" x14ac:dyDescent="0.25">
      <c r="A5" s="2"/>
      <c r="B5" s="2"/>
      <c r="C5" s="28"/>
      <c r="D5" s="29"/>
      <c r="E5" s="30" t="s">
        <v>70</v>
      </c>
      <c r="F5" s="30"/>
      <c r="G5" s="31" t="s">
        <v>71</v>
      </c>
      <c r="H5" s="30"/>
      <c r="I5" s="30"/>
      <c r="J5" s="30" t="s">
        <v>72</v>
      </c>
      <c r="K5" s="30"/>
      <c r="L5" s="31" t="s">
        <v>73</v>
      </c>
      <c r="M5" s="29"/>
      <c r="N5" s="30"/>
      <c r="O5" s="30" t="s">
        <v>74</v>
      </c>
      <c r="P5" s="30"/>
      <c r="Q5" s="31"/>
      <c r="R5" s="29"/>
      <c r="S5" s="30"/>
      <c r="T5" s="30" t="s">
        <v>75</v>
      </c>
      <c r="U5" s="30"/>
      <c r="V5" s="31"/>
      <c r="W5" s="32" t="s">
        <v>76</v>
      </c>
    </row>
    <row r="6" spans="1:23" ht="30" x14ac:dyDescent="0.25">
      <c r="A6" s="42" t="s">
        <v>0</v>
      </c>
      <c r="B6" s="43" t="s">
        <v>77</v>
      </c>
      <c r="C6" s="33" t="s">
        <v>78</v>
      </c>
      <c r="D6" s="34" t="s">
        <v>79</v>
      </c>
      <c r="E6" s="35" t="s">
        <v>80</v>
      </c>
      <c r="F6" s="35" t="s">
        <v>81</v>
      </c>
      <c r="G6" s="36">
        <f>SUM(G7:G7)</f>
        <v>4.166666666666663E-2</v>
      </c>
      <c r="H6" s="37" t="s">
        <v>82</v>
      </c>
      <c r="I6" s="38" t="s">
        <v>83</v>
      </c>
      <c r="J6" s="35" t="s">
        <v>80</v>
      </c>
      <c r="K6" s="35" t="s">
        <v>81</v>
      </c>
      <c r="L6" s="36">
        <f>SUM(L7:L7)</f>
        <v>0</v>
      </c>
      <c r="M6" s="39" t="s">
        <v>82</v>
      </c>
      <c r="N6" s="37" t="s">
        <v>83</v>
      </c>
      <c r="O6" s="35" t="s">
        <v>80</v>
      </c>
      <c r="P6" s="35" t="s">
        <v>81</v>
      </c>
      <c r="Q6" s="36">
        <f>SUM(Q7:Q7)</f>
        <v>4.166666666666663E-2</v>
      </c>
      <c r="R6" s="37" t="s">
        <v>82</v>
      </c>
      <c r="S6" s="37" t="s">
        <v>83</v>
      </c>
      <c r="T6" s="35" t="s">
        <v>80</v>
      </c>
      <c r="U6" s="35" t="s">
        <v>81</v>
      </c>
      <c r="V6" s="36">
        <f>SUM(V7:V7)</f>
        <v>4.166666666666663E-2</v>
      </c>
      <c r="W6" s="40">
        <f>SUM(W7:W7)</f>
        <v>0.12499999999999989</v>
      </c>
    </row>
    <row r="7" spans="1:23" ht="47.25" x14ac:dyDescent="0.25">
      <c r="A7" s="47">
        <v>1</v>
      </c>
      <c r="B7" s="67" t="str">
        <f>Cronograma!B10</f>
        <v xml:space="preserve">Língua portuguesa </v>
      </c>
      <c r="C7" s="58" t="s">
        <v>122</v>
      </c>
      <c r="D7" s="59">
        <v>43249</v>
      </c>
      <c r="E7" s="60">
        <v>0.29166666666666669</v>
      </c>
      <c r="F7" s="60">
        <v>0.33333333333333331</v>
      </c>
      <c r="G7" s="61">
        <f>F7-E7</f>
        <v>4.166666666666663E-2</v>
      </c>
      <c r="H7" s="62">
        <f t="shared" ref="H7" si="0">IF(D7="","",D7+DAY(1))</f>
        <v>43250</v>
      </c>
      <c r="I7" s="62" t="s">
        <v>84</v>
      </c>
      <c r="J7" s="60">
        <v>0.29166666666666669</v>
      </c>
      <c r="K7" s="60">
        <v>0.33333333333333331</v>
      </c>
      <c r="L7" s="61">
        <f>IF(I7="sim",K7-J7,0)</f>
        <v>0</v>
      </c>
      <c r="M7" s="63">
        <f>IF(D7="","",D7+DAY(7))</f>
        <v>43256</v>
      </c>
      <c r="N7" s="64" t="s">
        <v>85</v>
      </c>
      <c r="O7" s="65">
        <v>0.29166666666666669</v>
      </c>
      <c r="P7" s="65">
        <v>0.33333333333333331</v>
      </c>
      <c r="Q7" s="61">
        <f>IF(N7="sim",P7-O7,0)</f>
        <v>4.166666666666663E-2</v>
      </c>
      <c r="R7" s="62">
        <f>IF(D7="","",D7+DAY(15))</f>
        <v>43264</v>
      </c>
      <c r="S7" s="62" t="s">
        <v>85</v>
      </c>
      <c r="T7" s="60">
        <v>0.29166666666666669</v>
      </c>
      <c r="U7" s="60">
        <v>0.33333333333333331</v>
      </c>
      <c r="V7" s="61">
        <f>IF(S7="sim",U7-T7,0)</f>
        <v>4.166666666666663E-2</v>
      </c>
      <c r="W7" s="66">
        <f>G7+L7+Q7+V7</f>
        <v>0.12499999999999989</v>
      </c>
    </row>
    <row r="8" spans="1:23" ht="30" x14ac:dyDescent="0.25">
      <c r="A8" s="47">
        <v>2</v>
      </c>
      <c r="B8" s="67" t="str">
        <f>Cronograma!B11</f>
        <v>Normas Aplicávies aos Servidores Públicos Federais</v>
      </c>
    </row>
    <row r="9" spans="1:23" ht="30" x14ac:dyDescent="0.25">
      <c r="A9" s="68">
        <v>3</v>
      </c>
      <c r="B9" s="69" t="str">
        <f>Cronograma!B12</f>
        <v xml:space="preserve">Regimento Interno do Tribunal Regional Eleitoral do Pará </v>
      </c>
    </row>
    <row r="10" spans="1:23" x14ac:dyDescent="0.25">
      <c r="A10" s="47">
        <v>4</v>
      </c>
      <c r="B10" s="67" t="str">
        <f>Cronograma!B13</f>
        <v>Direito das Pessoas com Deficiência</v>
      </c>
    </row>
    <row r="11" spans="1:23" x14ac:dyDescent="0.25">
      <c r="A11" s="47">
        <v>5</v>
      </c>
      <c r="B11" s="67" t="str">
        <f>Cronograma!B14</f>
        <v>Conhecimentos Específicos</v>
      </c>
    </row>
    <row r="12" spans="1:23" x14ac:dyDescent="0.25">
      <c r="A12" s="72"/>
      <c r="B12" s="73"/>
    </row>
    <row r="23" spans="4:18" ht="15.75" thickBot="1" x14ac:dyDescent="0.3"/>
    <row r="24" spans="4:18" ht="15.75" thickBot="1" x14ac:dyDescent="0.3">
      <c r="D24" s="92" t="s">
        <v>86</v>
      </c>
      <c r="E24" s="93"/>
      <c r="F24" s="93"/>
      <c r="G24" s="93"/>
      <c r="H24" s="93"/>
      <c r="I24" s="93"/>
      <c r="J24" s="93"/>
      <c r="K24" s="93"/>
      <c r="L24" s="93"/>
      <c r="M24" s="93"/>
      <c r="N24" s="93"/>
      <c r="O24" s="93"/>
      <c r="P24" s="93"/>
      <c r="Q24" s="93"/>
      <c r="R24" s="94"/>
    </row>
    <row r="25" spans="4:18" x14ac:dyDescent="0.25">
      <c r="D25" s="83"/>
      <c r="E25" s="84"/>
      <c r="F25" s="84"/>
      <c r="G25" s="84"/>
      <c r="H25" s="84"/>
      <c r="I25" s="84"/>
      <c r="J25" s="84"/>
      <c r="K25" s="84"/>
      <c r="L25" s="84"/>
      <c r="M25" s="84"/>
      <c r="N25" s="84"/>
      <c r="O25" s="84"/>
      <c r="P25" s="84"/>
      <c r="Q25" s="84"/>
      <c r="R25" s="85"/>
    </row>
    <row r="26" spans="4:18" x14ac:dyDescent="0.25">
      <c r="D26" s="86"/>
      <c r="E26" s="87"/>
      <c r="F26" s="87"/>
      <c r="G26" s="87"/>
      <c r="H26" s="87"/>
      <c r="I26" s="87"/>
      <c r="J26" s="87"/>
      <c r="K26" s="87"/>
      <c r="L26" s="87"/>
      <c r="M26" s="87"/>
      <c r="N26" s="87"/>
      <c r="O26" s="87"/>
      <c r="P26" s="87"/>
      <c r="Q26" s="87"/>
      <c r="R26" s="88"/>
    </row>
    <row r="27" spans="4:18" x14ac:dyDescent="0.25">
      <c r="D27" s="86"/>
      <c r="E27" s="87"/>
      <c r="F27" s="87"/>
      <c r="G27" s="87"/>
      <c r="H27" s="87"/>
      <c r="I27" s="87"/>
      <c r="J27" s="87"/>
      <c r="K27" s="87"/>
      <c r="L27" s="87"/>
      <c r="M27" s="87"/>
      <c r="N27" s="87"/>
      <c r="O27" s="87"/>
      <c r="P27" s="87"/>
      <c r="Q27" s="87"/>
      <c r="R27" s="88"/>
    </row>
    <row r="28" spans="4:18" x14ac:dyDescent="0.25">
      <c r="D28" s="86"/>
      <c r="E28" s="87"/>
      <c r="F28" s="87"/>
      <c r="G28" s="87"/>
      <c r="H28" s="87"/>
      <c r="I28" s="87"/>
      <c r="J28" s="87"/>
      <c r="K28" s="87"/>
      <c r="L28" s="87"/>
      <c r="M28" s="87"/>
      <c r="N28" s="87"/>
      <c r="O28" s="87"/>
      <c r="P28" s="87"/>
      <c r="Q28" s="87"/>
      <c r="R28" s="88"/>
    </row>
    <row r="29" spans="4:18" ht="15.75" thickBot="1" x14ac:dyDescent="0.3">
      <c r="D29" s="89"/>
      <c r="E29" s="90"/>
      <c r="F29" s="90"/>
      <c r="G29" s="90"/>
      <c r="H29" s="90"/>
      <c r="I29" s="90"/>
      <c r="J29" s="90"/>
      <c r="K29" s="90"/>
      <c r="L29" s="90"/>
      <c r="M29" s="90"/>
      <c r="N29" s="90"/>
      <c r="O29" s="90"/>
      <c r="P29" s="90"/>
      <c r="Q29" s="90"/>
      <c r="R29" s="91"/>
    </row>
  </sheetData>
  <sheetProtection algorithmName="SHA-512" hashValue="oM0RhxH1XR2ijpg8/VW3FSoW9XisLBNC57UyJmNiN1mZ17ObQQDMsmCKNKd+eOyzFIluXKFumELkihTLDCPVvQ==" saltValue="Wu/VpmH/eyRBiz0bP7gmMw==" spinCount="100000" sheet="1" objects="1" scenarios="1" selectLockedCells="1"/>
  <mergeCells count="2">
    <mergeCell ref="D24:R24"/>
    <mergeCell ref="D25:R29"/>
  </mergeCells>
  <dataValidations count="1">
    <dataValidation type="list" allowBlank="1" showInputMessage="1" showErrorMessage="1" sqref="S7 N7 I7" xr:uid="{F999443B-19ED-427A-BDD2-D7AA3D44DDF2}">
      <formula1>"Sim, Não"</formula1>
    </dataValidation>
  </dataValidations>
  <hyperlinks>
    <hyperlink ref="A7:B7" location="'D1'!B7" display="'D1'!B7" xr:uid="{1246A320-1F5D-468E-9C7D-2EBEE7708193}"/>
    <hyperlink ref="A8:B8" location="'D2'!B8" display="'D2'!B8" xr:uid="{E2036612-C701-4857-AEEF-225896B07F9E}"/>
    <hyperlink ref="B7" location="'Língua portuguesa '!A1" display="'Língua portuguesa '!A1" xr:uid="{0DB6C618-D063-4467-AD49-DCE2ADA6B535}"/>
    <hyperlink ref="B8" location="'Normas Aplicávies aos Servidore'!A1" display="'Normas Aplicávies aos Servidore'!A1" xr:uid="{9EF082B8-5ACD-428A-8EA4-EBFF19B0626A}"/>
    <hyperlink ref="B11" location="'Conhecimentos Específicos'!A1" display="'Conhecimentos Específicos'!A1" xr:uid="{F514F3B8-2091-403E-BEF1-0A020B5F6031}"/>
    <hyperlink ref="B9" location="'Regimento Interno do Tribunal R'!A1" display="'Regimento Interno do Tribunal R'!A1" xr:uid="{4976704A-B3A0-4ECC-9126-431B1AAC190F}"/>
    <hyperlink ref="B10" location="'Direito das Pessoas com Deficiê'!A1" display="'Direito das Pessoas com Deficiê'!A1" xr:uid="{06D10FBD-087C-4787-B81D-D946304702E2}"/>
  </hyperlink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BEC9B-BDCB-40FA-9604-7EEF2BDDB89E}">
  <dimension ref="A1:X30"/>
  <sheetViews>
    <sheetView showGridLines="0" workbookViewId="0">
      <selection activeCell="B9" sqref="B9"/>
    </sheetView>
  </sheetViews>
  <sheetFormatPr defaultColWidth="0" defaultRowHeight="15" x14ac:dyDescent="0.25"/>
  <cols>
    <col min="1" max="1" width="9.140625" customWidth="1"/>
    <col min="2" max="2" width="46.28515625" bestFit="1" customWidth="1"/>
    <col min="3" max="3" width="38.85546875" bestFit="1" customWidth="1"/>
    <col min="4" max="4" width="11.5703125" bestFit="1" customWidth="1"/>
    <col min="5" max="7" width="9.140625" customWidth="1"/>
    <col min="8" max="8" width="11.5703125" bestFit="1" customWidth="1"/>
    <col min="9" max="10" width="9.140625" customWidth="1"/>
    <col min="11" max="11" width="9" bestFit="1" customWidth="1"/>
    <col min="12" max="12" width="9.140625" customWidth="1"/>
    <col min="13" max="13" width="11.5703125" bestFit="1" customWidth="1"/>
    <col min="14" max="17" width="9.140625" customWidth="1"/>
    <col min="18" max="18" width="11.5703125" bestFit="1" customWidth="1"/>
    <col min="19" max="22" width="9.140625" customWidth="1"/>
    <col min="23" max="23" width="13.28515625" bestFit="1" customWidth="1"/>
    <col min="24" max="24" width="1.85546875" customWidth="1"/>
    <col min="25" max="16384" width="9.140625" hidden="1"/>
  </cols>
  <sheetData>
    <row r="1" spans="1:23" x14ac:dyDescent="0.25">
      <c r="A1" s="41"/>
      <c r="B1" s="41"/>
      <c r="C1" s="41"/>
      <c r="D1" s="41"/>
      <c r="E1" s="41"/>
      <c r="F1" s="41"/>
      <c r="G1" s="41"/>
      <c r="H1" s="41"/>
      <c r="I1" s="41"/>
      <c r="J1" s="41"/>
      <c r="K1" s="41"/>
      <c r="L1" s="41"/>
      <c r="M1" s="41"/>
      <c r="N1" s="41"/>
      <c r="O1" s="41"/>
      <c r="P1" s="41"/>
      <c r="Q1" s="41"/>
      <c r="R1" s="41"/>
      <c r="S1" s="41"/>
      <c r="T1" s="41"/>
      <c r="U1" s="41"/>
      <c r="V1" s="41"/>
      <c r="W1" s="41"/>
    </row>
    <row r="2" spans="1:23" x14ac:dyDescent="0.25">
      <c r="A2" s="41"/>
      <c r="B2" s="41"/>
      <c r="C2" s="41"/>
      <c r="D2" s="41"/>
      <c r="E2" s="41"/>
      <c r="F2" s="41"/>
      <c r="G2" s="41"/>
      <c r="H2" s="41"/>
      <c r="I2" s="41"/>
      <c r="J2" s="41"/>
      <c r="K2" s="41"/>
      <c r="L2" s="41"/>
      <c r="M2" s="41"/>
      <c r="N2" s="41"/>
      <c r="O2" s="41"/>
      <c r="P2" s="41"/>
      <c r="Q2" s="41"/>
      <c r="R2" s="41"/>
      <c r="S2" s="41"/>
      <c r="T2" s="41"/>
      <c r="U2" s="41"/>
      <c r="V2" s="41"/>
      <c r="W2" s="41"/>
    </row>
    <row r="3" spans="1:23" x14ac:dyDescent="0.25">
      <c r="A3" s="41"/>
      <c r="B3" s="41"/>
      <c r="C3" s="41"/>
      <c r="D3" s="41"/>
      <c r="E3" s="41"/>
      <c r="F3" s="41"/>
      <c r="G3" s="41"/>
      <c r="H3" s="41"/>
      <c r="I3" s="41"/>
      <c r="J3" s="41"/>
      <c r="K3" s="41"/>
      <c r="L3" s="41"/>
      <c r="M3" s="41"/>
      <c r="N3" s="41"/>
      <c r="O3" s="41"/>
      <c r="P3" s="41"/>
      <c r="Q3" s="41"/>
      <c r="R3" s="41"/>
      <c r="S3" s="41"/>
      <c r="T3" s="41"/>
      <c r="U3" s="41"/>
      <c r="V3" s="41"/>
      <c r="W3" s="41"/>
    </row>
    <row r="5" spans="1:23" x14ac:dyDescent="0.25">
      <c r="A5" s="2"/>
      <c r="B5" s="2"/>
      <c r="C5" s="28"/>
      <c r="D5" s="29"/>
      <c r="E5" s="30" t="s">
        <v>70</v>
      </c>
      <c r="F5" s="30"/>
      <c r="G5" s="31" t="s">
        <v>71</v>
      </c>
      <c r="H5" s="30"/>
      <c r="I5" s="30"/>
      <c r="J5" s="30" t="s">
        <v>72</v>
      </c>
      <c r="K5" s="30"/>
      <c r="L5" s="31" t="s">
        <v>73</v>
      </c>
      <c r="M5" s="29"/>
      <c r="N5" s="30"/>
      <c r="O5" s="30" t="s">
        <v>74</v>
      </c>
      <c r="P5" s="30"/>
      <c r="Q5" s="31"/>
      <c r="R5" s="29"/>
      <c r="S5" s="30"/>
      <c r="T5" s="30" t="s">
        <v>75</v>
      </c>
      <c r="U5" s="30"/>
      <c r="V5" s="31"/>
      <c r="W5" s="32" t="s">
        <v>76</v>
      </c>
    </row>
    <row r="6" spans="1:23" ht="30" x14ac:dyDescent="0.25">
      <c r="A6" s="42" t="s">
        <v>0</v>
      </c>
      <c r="B6" s="43" t="s">
        <v>77</v>
      </c>
      <c r="C6" s="33" t="s">
        <v>78</v>
      </c>
      <c r="D6" s="34" t="s">
        <v>79</v>
      </c>
      <c r="E6" s="35" t="s">
        <v>80</v>
      </c>
      <c r="F6" s="35" t="s">
        <v>81</v>
      </c>
      <c r="G6" s="36">
        <f>SUM(G7:G8)</f>
        <v>8.3333333333333259E-2</v>
      </c>
      <c r="H6" s="37" t="s">
        <v>82</v>
      </c>
      <c r="I6" s="38" t="s">
        <v>83</v>
      </c>
      <c r="J6" s="35" t="s">
        <v>80</v>
      </c>
      <c r="K6" s="35" t="s">
        <v>81</v>
      </c>
      <c r="L6" s="36">
        <f>SUM(L7:L8)</f>
        <v>0</v>
      </c>
      <c r="M6" s="39" t="s">
        <v>82</v>
      </c>
      <c r="N6" s="37" t="s">
        <v>83</v>
      </c>
      <c r="O6" s="35" t="s">
        <v>80</v>
      </c>
      <c r="P6" s="35" t="s">
        <v>81</v>
      </c>
      <c r="Q6" s="36">
        <f>SUM(Q7:Q8)</f>
        <v>8.3333333333333259E-2</v>
      </c>
      <c r="R6" s="37" t="s">
        <v>82</v>
      </c>
      <c r="S6" s="37" t="s">
        <v>83</v>
      </c>
      <c r="T6" s="35" t="s">
        <v>80</v>
      </c>
      <c r="U6" s="35" t="s">
        <v>81</v>
      </c>
      <c r="V6" s="36">
        <f>SUM(V7:V8)</f>
        <v>8.3333333333333259E-2</v>
      </c>
      <c r="W6" s="40">
        <f>SUM(W7:W8)</f>
        <v>0.24999999999999978</v>
      </c>
    </row>
    <row r="7" spans="1:23" ht="78.75" x14ac:dyDescent="0.25">
      <c r="A7" s="47">
        <v>1</v>
      </c>
      <c r="B7" s="67" t="str">
        <f>Cronograma!B10</f>
        <v xml:space="preserve">Língua portuguesa </v>
      </c>
      <c r="C7" s="49" t="s">
        <v>123</v>
      </c>
      <c r="D7" s="50">
        <v>43249</v>
      </c>
      <c r="E7" s="51">
        <v>0.29166666666666669</v>
      </c>
      <c r="F7" s="51">
        <v>0.33333333333333331</v>
      </c>
      <c r="G7" s="52">
        <f>F7-E7</f>
        <v>4.166666666666663E-2</v>
      </c>
      <c r="H7" s="53">
        <f t="shared" ref="H7" si="0">IF(D7="","",D7+DAY(1))</f>
        <v>43250</v>
      </c>
      <c r="I7" s="53" t="s">
        <v>84</v>
      </c>
      <c r="J7" s="51">
        <v>0.29166666666666669</v>
      </c>
      <c r="K7" s="51">
        <v>0.33333333333333331</v>
      </c>
      <c r="L7" s="52">
        <f>IF(I7="sim",K7-J7,0)</f>
        <v>0</v>
      </c>
      <c r="M7" s="54">
        <f>IF(D7="","",D7+DAY(7))</f>
        <v>43256</v>
      </c>
      <c r="N7" s="55" t="s">
        <v>85</v>
      </c>
      <c r="O7" s="56">
        <v>0.29166666666666669</v>
      </c>
      <c r="P7" s="56">
        <v>0.33333333333333331</v>
      </c>
      <c r="Q7" s="52">
        <f>IF(N7="sim",P7-O7,0)</f>
        <v>4.166666666666663E-2</v>
      </c>
      <c r="R7" s="53">
        <f>IF(D7="","",D7+DAY(15))</f>
        <v>43264</v>
      </c>
      <c r="S7" s="53" t="s">
        <v>85</v>
      </c>
      <c r="T7" s="51">
        <v>0.29166666666666669</v>
      </c>
      <c r="U7" s="51">
        <v>0.33333333333333331</v>
      </c>
      <c r="V7" s="52">
        <f>IF(S7="sim",U7-T7,0)</f>
        <v>4.166666666666663E-2</v>
      </c>
      <c r="W7" s="57">
        <f>G7+L7+Q7+V7</f>
        <v>0.12499999999999989</v>
      </c>
    </row>
    <row r="8" spans="1:23" ht="78.75" x14ac:dyDescent="0.25">
      <c r="A8" s="47">
        <v>2</v>
      </c>
      <c r="B8" s="67" t="str">
        <f>Cronograma!B11</f>
        <v>Normas Aplicávies aos Servidores Públicos Federais</v>
      </c>
      <c r="C8" s="49" t="s">
        <v>124</v>
      </c>
      <c r="D8" s="50">
        <v>43250</v>
      </c>
      <c r="E8" s="51">
        <v>0.29166666666666669</v>
      </c>
      <c r="F8" s="51">
        <v>0.33333333333333331</v>
      </c>
      <c r="G8" s="52">
        <f t="shared" ref="G8:G13" si="1">F8-E8</f>
        <v>4.166666666666663E-2</v>
      </c>
      <c r="H8" s="53">
        <f t="shared" ref="H8:H13" si="2">IF(D8="","",D8+DAY(1))</f>
        <v>43251</v>
      </c>
      <c r="I8" s="53" t="s">
        <v>84</v>
      </c>
      <c r="J8" s="51">
        <v>0.29166666666666669</v>
      </c>
      <c r="K8" s="51">
        <v>0.33333333333333331</v>
      </c>
      <c r="L8" s="52">
        <f t="shared" ref="L8:L13" si="3">IF(I8="sim",K8-J8,0)</f>
        <v>0</v>
      </c>
      <c r="M8" s="54">
        <f t="shared" ref="M8:M13" si="4">IF(D8="","",D8+DAY(7))</f>
        <v>43257</v>
      </c>
      <c r="N8" s="55" t="s">
        <v>85</v>
      </c>
      <c r="O8" s="56">
        <v>0.29166666666666669</v>
      </c>
      <c r="P8" s="56">
        <v>0.33333333333333331</v>
      </c>
      <c r="Q8" s="52">
        <f t="shared" ref="Q8:Q13" si="5">IF(N8="sim",P8-O8,0)</f>
        <v>4.166666666666663E-2</v>
      </c>
      <c r="R8" s="53">
        <f t="shared" ref="R8:R13" si="6">IF(D8="","",D8+DAY(15))</f>
        <v>43265</v>
      </c>
      <c r="S8" s="53" t="s">
        <v>85</v>
      </c>
      <c r="T8" s="51">
        <v>0.29166666666666669</v>
      </c>
      <c r="U8" s="51">
        <v>0.33333333333333331</v>
      </c>
      <c r="V8" s="52">
        <f t="shared" ref="V8:V13" si="7">IF(S8="sim",U8-T8,0)</f>
        <v>4.166666666666663E-2</v>
      </c>
      <c r="W8" s="57">
        <f t="shared" ref="W8:W13" si="8">G8+L8+Q8+V8</f>
        <v>0.12499999999999989</v>
      </c>
    </row>
    <row r="9" spans="1:23" ht="63" x14ac:dyDescent="0.25">
      <c r="A9" s="47">
        <v>3</v>
      </c>
      <c r="B9" s="67" t="str">
        <f>Cronograma!B12</f>
        <v xml:space="preserve">Regimento Interno do Tribunal Regional Eleitoral do Pará </v>
      </c>
      <c r="C9" s="49" t="s">
        <v>125</v>
      </c>
      <c r="D9" s="50">
        <v>43251</v>
      </c>
      <c r="E9" s="51">
        <v>0.29166666666666669</v>
      </c>
      <c r="F9" s="51">
        <v>0.33333333333333331</v>
      </c>
      <c r="G9" s="52">
        <f t="shared" si="1"/>
        <v>4.166666666666663E-2</v>
      </c>
      <c r="H9" s="53">
        <f t="shared" si="2"/>
        <v>43252</v>
      </c>
      <c r="I9" s="53" t="s">
        <v>84</v>
      </c>
      <c r="J9" s="51">
        <v>0.29166666666666669</v>
      </c>
      <c r="K9" s="51">
        <v>0.33333333333333331</v>
      </c>
      <c r="L9" s="52">
        <f t="shared" si="3"/>
        <v>0</v>
      </c>
      <c r="M9" s="54">
        <f t="shared" si="4"/>
        <v>43258</v>
      </c>
      <c r="N9" s="55" t="s">
        <v>85</v>
      </c>
      <c r="O9" s="56">
        <v>0.29166666666666669</v>
      </c>
      <c r="P9" s="56">
        <v>0.33333333333333331</v>
      </c>
      <c r="Q9" s="52">
        <f t="shared" si="5"/>
        <v>4.166666666666663E-2</v>
      </c>
      <c r="R9" s="53">
        <f t="shared" si="6"/>
        <v>43266</v>
      </c>
      <c r="S9" s="53" t="s">
        <v>85</v>
      </c>
      <c r="T9" s="51">
        <v>0.29166666666666669</v>
      </c>
      <c r="U9" s="51">
        <v>0.33333333333333331</v>
      </c>
      <c r="V9" s="52">
        <f t="shared" si="7"/>
        <v>4.166666666666663E-2</v>
      </c>
      <c r="W9" s="57">
        <f t="shared" si="8"/>
        <v>0.12499999999999989</v>
      </c>
    </row>
    <row r="10" spans="1:23" ht="78.75" x14ac:dyDescent="0.25">
      <c r="A10" s="68">
        <v>4</v>
      </c>
      <c r="B10" s="69" t="str">
        <f>Cronograma!B13</f>
        <v>Direito das Pessoas com Deficiência</v>
      </c>
      <c r="C10" s="49" t="s">
        <v>126</v>
      </c>
      <c r="D10" s="50">
        <v>43252</v>
      </c>
      <c r="E10" s="51">
        <v>0.29166666666666669</v>
      </c>
      <c r="F10" s="51">
        <v>0.33333333333333331</v>
      </c>
      <c r="G10" s="52">
        <f t="shared" si="1"/>
        <v>4.166666666666663E-2</v>
      </c>
      <c r="H10" s="53">
        <f t="shared" si="2"/>
        <v>43253</v>
      </c>
      <c r="I10" s="53" t="s">
        <v>84</v>
      </c>
      <c r="J10" s="51">
        <v>0.29166666666666669</v>
      </c>
      <c r="K10" s="51">
        <v>0.33333333333333331</v>
      </c>
      <c r="L10" s="52">
        <f t="shared" si="3"/>
        <v>0</v>
      </c>
      <c r="M10" s="54">
        <f t="shared" si="4"/>
        <v>43259</v>
      </c>
      <c r="N10" s="55" t="s">
        <v>85</v>
      </c>
      <c r="O10" s="56">
        <v>0.29166666666666669</v>
      </c>
      <c r="P10" s="56">
        <v>0.33333333333333331</v>
      </c>
      <c r="Q10" s="52">
        <f t="shared" si="5"/>
        <v>4.166666666666663E-2</v>
      </c>
      <c r="R10" s="53">
        <f t="shared" si="6"/>
        <v>43267</v>
      </c>
      <c r="S10" s="53" t="s">
        <v>85</v>
      </c>
      <c r="T10" s="51">
        <v>0.29166666666666669</v>
      </c>
      <c r="U10" s="51">
        <v>0.33333333333333331</v>
      </c>
      <c r="V10" s="52">
        <f t="shared" si="7"/>
        <v>4.166666666666663E-2</v>
      </c>
      <c r="W10" s="57">
        <f t="shared" si="8"/>
        <v>0.12499999999999989</v>
      </c>
    </row>
    <row r="11" spans="1:23" ht="94.5" x14ac:dyDescent="0.25">
      <c r="A11" s="47">
        <v>5</v>
      </c>
      <c r="B11" s="67" t="str">
        <f>Cronograma!B14</f>
        <v>Conhecimentos Específicos</v>
      </c>
      <c r="C11" s="49" t="s">
        <v>127</v>
      </c>
      <c r="D11" s="50">
        <v>43253</v>
      </c>
      <c r="E11" s="51">
        <v>0.29166666666666669</v>
      </c>
      <c r="F11" s="51">
        <v>0.33333333333333331</v>
      </c>
      <c r="G11" s="52">
        <f t="shared" si="1"/>
        <v>4.166666666666663E-2</v>
      </c>
      <c r="H11" s="53">
        <f t="shared" si="2"/>
        <v>43254</v>
      </c>
      <c r="I11" s="53" t="s">
        <v>84</v>
      </c>
      <c r="J11" s="51">
        <v>0.29166666666666669</v>
      </c>
      <c r="K11" s="51">
        <v>0.33333333333333331</v>
      </c>
      <c r="L11" s="52">
        <f t="shared" si="3"/>
        <v>0</v>
      </c>
      <c r="M11" s="54">
        <f t="shared" si="4"/>
        <v>43260</v>
      </c>
      <c r="N11" s="55" t="s">
        <v>85</v>
      </c>
      <c r="O11" s="56">
        <v>0.29166666666666669</v>
      </c>
      <c r="P11" s="56">
        <v>0.33333333333333331</v>
      </c>
      <c r="Q11" s="52">
        <f t="shared" si="5"/>
        <v>4.166666666666663E-2</v>
      </c>
      <c r="R11" s="53">
        <f t="shared" si="6"/>
        <v>43268</v>
      </c>
      <c r="S11" s="53" t="s">
        <v>85</v>
      </c>
      <c r="T11" s="51">
        <v>0.29166666666666669</v>
      </c>
      <c r="U11" s="51">
        <v>0.33333333333333331</v>
      </c>
      <c r="V11" s="52">
        <f t="shared" si="7"/>
        <v>4.166666666666663E-2</v>
      </c>
      <c r="W11" s="57">
        <f t="shared" si="8"/>
        <v>0.12499999999999989</v>
      </c>
    </row>
    <row r="12" spans="1:23" ht="31.5" x14ac:dyDescent="0.25">
      <c r="A12" s="72"/>
      <c r="B12" s="73"/>
      <c r="C12" s="49" t="s">
        <v>128</v>
      </c>
      <c r="D12" s="50">
        <v>43254</v>
      </c>
      <c r="E12" s="51">
        <v>0.29166666666666669</v>
      </c>
      <c r="F12" s="51">
        <v>0.33333333333333331</v>
      </c>
      <c r="G12" s="52">
        <f t="shared" si="1"/>
        <v>4.166666666666663E-2</v>
      </c>
      <c r="H12" s="53">
        <f t="shared" si="2"/>
        <v>43255</v>
      </c>
      <c r="I12" s="53" t="s">
        <v>84</v>
      </c>
      <c r="J12" s="51">
        <v>0.29166666666666669</v>
      </c>
      <c r="K12" s="51">
        <v>0.33333333333333331</v>
      </c>
      <c r="L12" s="52">
        <f t="shared" si="3"/>
        <v>0</v>
      </c>
      <c r="M12" s="54">
        <f t="shared" si="4"/>
        <v>43261</v>
      </c>
      <c r="N12" s="55" t="s">
        <v>85</v>
      </c>
      <c r="O12" s="56">
        <v>0.29166666666666669</v>
      </c>
      <c r="P12" s="56">
        <v>0.33333333333333331</v>
      </c>
      <c r="Q12" s="52">
        <f t="shared" si="5"/>
        <v>4.166666666666663E-2</v>
      </c>
      <c r="R12" s="53">
        <f t="shared" si="6"/>
        <v>43269</v>
      </c>
      <c r="S12" s="53" t="s">
        <v>85</v>
      </c>
      <c r="T12" s="51">
        <v>0.29166666666666669</v>
      </c>
      <c r="U12" s="51">
        <v>0.33333333333333331</v>
      </c>
      <c r="V12" s="52">
        <f t="shared" si="7"/>
        <v>4.166666666666663E-2</v>
      </c>
      <c r="W12" s="57">
        <f t="shared" si="8"/>
        <v>0.12499999999999989</v>
      </c>
    </row>
    <row r="13" spans="1:23" ht="110.25" x14ac:dyDescent="0.25">
      <c r="C13" s="58" t="s">
        <v>129</v>
      </c>
      <c r="D13" s="59">
        <v>43255</v>
      </c>
      <c r="E13" s="60">
        <v>0.29166666666666669</v>
      </c>
      <c r="F13" s="60">
        <v>0.33333333333333331</v>
      </c>
      <c r="G13" s="61">
        <f t="shared" si="1"/>
        <v>4.166666666666663E-2</v>
      </c>
      <c r="H13" s="62">
        <f t="shared" si="2"/>
        <v>43256</v>
      </c>
      <c r="I13" s="62" t="s">
        <v>84</v>
      </c>
      <c r="J13" s="60">
        <v>0.29166666666666669</v>
      </c>
      <c r="K13" s="60">
        <v>0.33333333333333331</v>
      </c>
      <c r="L13" s="61">
        <f t="shared" si="3"/>
        <v>0</v>
      </c>
      <c r="M13" s="63">
        <f t="shared" si="4"/>
        <v>43262</v>
      </c>
      <c r="N13" s="64" t="s">
        <v>85</v>
      </c>
      <c r="O13" s="65">
        <v>0.29166666666666669</v>
      </c>
      <c r="P13" s="65">
        <v>0.33333333333333331</v>
      </c>
      <c r="Q13" s="61">
        <f t="shared" si="5"/>
        <v>4.166666666666663E-2</v>
      </c>
      <c r="R13" s="62">
        <f t="shared" si="6"/>
        <v>43270</v>
      </c>
      <c r="S13" s="62" t="s">
        <v>85</v>
      </c>
      <c r="T13" s="60">
        <v>0.29166666666666669</v>
      </c>
      <c r="U13" s="60">
        <v>0.33333333333333331</v>
      </c>
      <c r="V13" s="61">
        <f t="shared" si="7"/>
        <v>4.166666666666663E-2</v>
      </c>
      <c r="W13" s="66">
        <f t="shared" si="8"/>
        <v>0.12499999999999989</v>
      </c>
    </row>
    <row r="24" spans="4:18" ht="15.75" thickBot="1" x14ac:dyDescent="0.3"/>
    <row r="25" spans="4:18" ht="15.75" thickBot="1" x14ac:dyDescent="0.3">
      <c r="D25" s="92" t="s">
        <v>86</v>
      </c>
      <c r="E25" s="93"/>
      <c r="F25" s="93"/>
      <c r="G25" s="93"/>
      <c r="H25" s="93"/>
      <c r="I25" s="93"/>
      <c r="J25" s="93"/>
      <c r="K25" s="93"/>
      <c r="L25" s="93"/>
      <c r="M25" s="93"/>
      <c r="N25" s="93"/>
      <c r="O25" s="93"/>
      <c r="P25" s="93"/>
      <c r="Q25" s="93"/>
      <c r="R25" s="94"/>
    </row>
    <row r="26" spans="4:18" x14ac:dyDescent="0.25">
      <c r="D26" s="83"/>
      <c r="E26" s="84"/>
      <c r="F26" s="84"/>
      <c r="G26" s="84"/>
      <c r="H26" s="84"/>
      <c r="I26" s="84"/>
      <c r="J26" s="84"/>
      <c r="K26" s="84"/>
      <c r="L26" s="84"/>
      <c r="M26" s="84"/>
      <c r="N26" s="84"/>
      <c r="O26" s="84"/>
      <c r="P26" s="84"/>
      <c r="Q26" s="84"/>
      <c r="R26" s="85"/>
    </row>
    <row r="27" spans="4:18" x14ac:dyDescent="0.25">
      <c r="D27" s="86"/>
      <c r="E27" s="87"/>
      <c r="F27" s="87"/>
      <c r="G27" s="87"/>
      <c r="H27" s="87"/>
      <c r="I27" s="87"/>
      <c r="J27" s="87"/>
      <c r="K27" s="87"/>
      <c r="L27" s="87"/>
      <c r="M27" s="87"/>
      <c r="N27" s="87"/>
      <c r="O27" s="87"/>
      <c r="P27" s="87"/>
      <c r="Q27" s="87"/>
      <c r="R27" s="88"/>
    </row>
    <row r="28" spans="4:18" x14ac:dyDescent="0.25">
      <c r="D28" s="86"/>
      <c r="E28" s="87"/>
      <c r="F28" s="87"/>
      <c r="G28" s="87"/>
      <c r="H28" s="87"/>
      <c r="I28" s="87"/>
      <c r="J28" s="87"/>
      <c r="K28" s="87"/>
      <c r="L28" s="87"/>
      <c r="M28" s="87"/>
      <c r="N28" s="87"/>
      <c r="O28" s="87"/>
      <c r="P28" s="87"/>
      <c r="Q28" s="87"/>
      <c r="R28" s="88"/>
    </row>
    <row r="29" spans="4:18" x14ac:dyDescent="0.25">
      <c r="D29" s="86"/>
      <c r="E29" s="87"/>
      <c r="F29" s="87"/>
      <c r="G29" s="87"/>
      <c r="H29" s="87"/>
      <c r="I29" s="87"/>
      <c r="J29" s="87"/>
      <c r="K29" s="87"/>
      <c r="L29" s="87"/>
      <c r="M29" s="87"/>
      <c r="N29" s="87"/>
      <c r="O29" s="87"/>
      <c r="P29" s="87"/>
      <c r="Q29" s="87"/>
      <c r="R29" s="88"/>
    </row>
    <row r="30" spans="4:18" ht="15.75" thickBot="1" x14ac:dyDescent="0.3">
      <c r="D30" s="89"/>
      <c r="E30" s="90"/>
      <c r="F30" s="90"/>
      <c r="G30" s="90"/>
      <c r="H30" s="90"/>
      <c r="I30" s="90"/>
      <c r="J30" s="90"/>
      <c r="K30" s="90"/>
      <c r="L30" s="90"/>
      <c r="M30" s="90"/>
      <c r="N30" s="90"/>
      <c r="O30" s="90"/>
      <c r="P30" s="90"/>
      <c r="Q30" s="90"/>
      <c r="R30" s="91"/>
    </row>
  </sheetData>
  <sheetProtection algorithmName="SHA-512" hashValue="gQffSUTAA7QeeFRTpQywY6L+Gb9HCp2gQKWdyLg3c4E0EAF7Dn2QYOnSdk5Xne/uQTLC2XmYDQAeLTtyMf74zA==" saltValue="/CAS3hqVjYuwTrDSbdvFng==" spinCount="100000" sheet="1" objects="1" scenarios="1" selectLockedCells="1"/>
  <mergeCells count="2">
    <mergeCell ref="D25:R25"/>
    <mergeCell ref="D26:R30"/>
  </mergeCells>
  <dataValidations count="1">
    <dataValidation type="list" allowBlank="1" showInputMessage="1" showErrorMessage="1" sqref="N7:N13 I7:I13 S7:S13" xr:uid="{65A44CE8-D047-44B8-A3A3-969605E32DD0}">
      <formula1>"Sim, Não"</formula1>
    </dataValidation>
  </dataValidations>
  <hyperlinks>
    <hyperlink ref="A7:B7" location="'D1'!B7" display="'D1'!B7" xr:uid="{23463659-FE2E-4066-8495-4F7F829FAAF4}"/>
    <hyperlink ref="A8:B8" location="'D2'!B8" display="'D2'!B8" xr:uid="{31529703-240F-4011-9023-D5332826EDFE}"/>
    <hyperlink ref="B7" location="'Língua portuguesa '!A1" display="'Língua portuguesa '!A1" xr:uid="{D9427032-1C2D-488C-8150-40867D4FE929}"/>
    <hyperlink ref="B8" location="'Normas Aplicávies aos Servidore'!A1" display="'Normas Aplicávies aos Servidore'!A1" xr:uid="{E9B8744A-9E5C-4C6C-861B-26D70E16F4F7}"/>
    <hyperlink ref="B11" location="'Conhecimentos Específicos'!A1" display="'Conhecimentos Específicos'!A1" xr:uid="{1582D9C4-20FE-4E93-85FB-E7E38279150D}"/>
    <hyperlink ref="B9" location="'Regimento Interno do Tribunal R'!A1" display="'Regimento Interno do Tribunal R'!A1" xr:uid="{FAF998E9-77D8-428E-B788-3BDF49F69CD3}"/>
    <hyperlink ref="B10" location="'Direito das Pessoas com Deficiê'!A1" display="'Direito das Pessoas com Deficiê'!A1" xr:uid="{7C57B948-76FE-4A55-B4B2-4F0BC7A6440F}"/>
  </hyperlink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081E-D854-4CA8-9A22-E1E2E87B7920}">
  <dimension ref="A1:X147"/>
  <sheetViews>
    <sheetView showGridLines="0" workbookViewId="0">
      <selection activeCell="B10" sqref="B10"/>
    </sheetView>
  </sheetViews>
  <sheetFormatPr defaultColWidth="0" defaultRowHeight="15" x14ac:dyDescent="0.25"/>
  <cols>
    <col min="1" max="1" width="9.140625" customWidth="1"/>
    <col min="2" max="2" width="46.28515625" bestFit="1" customWidth="1"/>
    <col min="3" max="3" width="38.85546875" bestFit="1" customWidth="1"/>
    <col min="4" max="4" width="11.5703125" bestFit="1" customWidth="1"/>
    <col min="5" max="7" width="9.140625" customWidth="1"/>
    <col min="8" max="8" width="11.5703125" bestFit="1" customWidth="1"/>
    <col min="9" max="10" width="9.140625" customWidth="1"/>
    <col min="11" max="11" width="9" bestFit="1" customWidth="1"/>
    <col min="12" max="12" width="9.140625" customWidth="1"/>
    <col min="13" max="13" width="11.5703125" bestFit="1" customWidth="1"/>
    <col min="14" max="17" width="9.140625" customWidth="1"/>
    <col min="18" max="18" width="11.5703125" bestFit="1" customWidth="1"/>
    <col min="19" max="22" width="9.140625" customWidth="1"/>
    <col min="23" max="23" width="13.28515625" bestFit="1" customWidth="1"/>
    <col min="24" max="24" width="1.85546875" customWidth="1"/>
    <col min="25" max="16384" width="9.140625" hidden="1"/>
  </cols>
  <sheetData>
    <row r="1" spans="1:23" x14ac:dyDescent="0.25">
      <c r="A1" s="41"/>
      <c r="B1" s="41"/>
      <c r="C1" s="41"/>
      <c r="D1" s="41"/>
      <c r="E1" s="41"/>
      <c r="F1" s="41"/>
      <c r="G1" s="41"/>
      <c r="H1" s="41"/>
      <c r="I1" s="41"/>
      <c r="J1" s="41"/>
      <c r="K1" s="41"/>
      <c r="L1" s="41"/>
      <c r="M1" s="41"/>
      <c r="N1" s="41"/>
      <c r="O1" s="41"/>
      <c r="P1" s="41"/>
      <c r="Q1" s="41"/>
      <c r="R1" s="41"/>
      <c r="S1" s="41"/>
      <c r="T1" s="41"/>
      <c r="U1" s="41"/>
      <c r="V1" s="41"/>
      <c r="W1" s="41"/>
    </row>
    <row r="2" spans="1:23" x14ac:dyDescent="0.25">
      <c r="A2" s="41"/>
      <c r="B2" s="41"/>
      <c r="C2" s="41"/>
      <c r="D2" s="41"/>
      <c r="E2" s="41"/>
      <c r="F2" s="41"/>
      <c r="G2" s="41"/>
      <c r="H2" s="41"/>
      <c r="I2" s="41"/>
      <c r="J2" s="41"/>
      <c r="K2" s="41"/>
      <c r="L2" s="41"/>
      <c r="M2" s="41"/>
      <c r="N2" s="41"/>
      <c r="O2" s="41"/>
      <c r="P2" s="41"/>
      <c r="Q2" s="41"/>
      <c r="R2" s="41"/>
      <c r="S2" s="41"/>
      <c r="T2" s="41"/>
      <c r="U2" s="41"/>
      <c r="V2" s="41"/>
      <c r="W2" s="41"/>
    </row>
    <row r="3" spans="1:23" x14ac:dyDescent="0.25">
      <c r="A3" s="41"/>
      <c r="B3" s="41"/>
      <c r="C3" s="41"/>
      <c r="D3" s="41"/>
      <c r="E3" s="41"/>
      <c r="F3" s="41"/>
      <c r="G3" s="41"/>
      <c r="H3" s="41"/>
      <c r="I3" s="41"/>
      <c r="J3" s="41"/>
      <c r="K3" s="41"/>
      <c r="L3" s="41"/>
      <c r="M3" s="41"/>
      <c r="N3" s="41"/>
      <c r="O3" s="41"/>
      <c r="P3" s="41"/>
      <c r="Q3" s="41"/>
      <c r="R3" s="41"/>
      <c r="S3" s="41"/>
      <c r="T3" s="41"/>
      <c r="U3" s="41"/>
      <c r="V3" s="41"/>
      <c r="W3" s="41"/>
    </row>
    <row r="5" spans="1:23" x14ac:dyDescent="0.25">
      <c r="A5" s="2"/>
      <c r="B5" s="2"/>
      <c r="C5" s="28"/>
      <c r="D5" s="29"/>
      <c r="E5" s="30" t="s">
        <v>70</v>
      </c>
      <c r="F5" s="30"/>
      <c r="G5" s="31" t="s">
        <v>71</v>
      </c>
      <c r="H5" s="30"/>
      <c r="I5" s="30"/>
      <c r="J5" s="30" t="s">
        <v>72</v>
      </c>
      <c r="K5" s="30"/>
      <c r="L5" s="31" t="s">
        <v>73</v>
      </c>
      <c r="M5" s="29"/>
      <c r="N5" s="30"/>
      <c r="O5" s="30" t="s">
        <v>74</v>
      </c>
      <c r="P5" s="30"/>
      <c r="Q5" s="31"/>
      <c r="R5" s="29"/>
      <c r="S5" s="30"/>
      <c r="T5" s="30" t="s">
        <v>75</v>
      </c>
      <c r="U5" s="30"/>
      <c r="V5" s="31"/>
      <c r="W5" s="32" t="s">
        <v>76</v>
      </c>
    </row>
    <row r="6" spans="1:23" ht="30" x14ac:dyDescent="0.25">
      <c r="A6" s="42" t="s">
        <v>0</v>
      </c>
      <c r="B6" s="43" t="s">
        <v>77</v>
      </c>
      <c r="C6" s="33" t="s">
        <v>78</v>
      </c>
      <c r="D6" s="34" t="s">
        <v>79</v>
      </c>
      <c r="E6" s="35" t="s">
        <v>80</v>
      </c>
      <c r="F6" s="35" t="s">
        <v>81</v>
      </c>
      <c r="G6" s="36">
        <f>SUM(G7:G8)</f>
        <v>8.3333333333333259E-2</v>
      </c>
      <c r="H6" s="37" t="s">
        <v>82</v>
      </c>
      <c r="I6" s="38" t="s">
        <v>83</v>
      </c>
      <c r="J6" s="35" t="s">
        <v>80</v>
      </c>
      <c r="K6" s="35" t="s">
        <v>81</v>
      </c>
      <c r="L6" s="36">
        <f>SUM(L7:L8)</f>
        <v>0</v>
      </c>
      <c r="M6" s="39" t="s">
        <v>82</v>
      </c>
      <c r="N6" s="37" t="s">
        <v>83</v>
      </c>
      <c r="O6" s="35" t="s">
        <v>80</v>
      </c>
      <c r="P6" s="35" t="s">
        <v>81</v>
      </c>
      <c r="Q6" s="36">
        <f>SUM(Q7:Q8)</f>
        <v>8.3333333333333259E-2</v>
      </c>
      <c r="R6" s="37" t="s">
        <v>82</v>
      </c>
      <c r="S6" s="37" t="s">
        <v>83</v>
      </c>
      <c r="T6" s="35" t="s">
        <v>80</v>
      </c>
      <c r="U6" s="35" t="s">
        <v>81</v>
      </c>
      <c r="V6" s="36">
        <f>SUM(V7:V8)</f>
        <v>8.3333333333333259E-2</v>
      </c>
      <c r="W6" s="40">
        <f>SUM(W7:W8)</f>
        <v>0.24999999999999978</v>
      </c>
    </row>
    <row r="7" spans="1:23" ht="63" x14ac:dyDescent="0.25">
      <c r="A7" s="47">
        <v>1</v>
      </c>
      <c r="B7" s="67" t="str">
        <f>Cronograma!B10</f>
        <v xml:space="preserve">Língua portuguesa </v>
      </c>
      <c r="C7" s="49" t="s">
        <v>270</v>
      </c>
      <c r="D7" s="50">
        <v>43249</v>
      </c>
      <c r="E7" s="51">
        <v>0.29166666666666669</v>
      </c>
      <c r="F7" s="51">
        <v>0.33333333333333331</v>
      </c>
      <c r="G7" s="52">
        <f>F7-E7</f>
        <v>4.166666666666663E-2</v>
      </c>
      <c r="H7" s="53">
        <f t="shared" ref="H7" si="0">IF(D7="","",D7+DAY(1))</f>
        <v>43250</v>
      </c>
      <c r="I7" s="53" t="s">
        <v>84</v>
      </c>
      <c r="J7" s="51">
        <v>0.29166666666666669</v>
      </c>
      <c r="K7" s="51">
        <v>0.33333333333333331</v>
      </c>
      <c r="L7" s="52">
        <f>IF(I7="sim",K7-J7,0)</f>
        <v>0</v>
      </c>
      <c r="M7" s="54">
        <f>IF(D7="","",D7+DAY(7))</f>
        <v>43256</v>
      </c>
      <c r="N7" s="55" t="s">
        <v>85</v>
      </c>
      <c r="O7" s="56">
        <v>0.29166666666666669</v>
      </c>
      <c r="P7" s="56">
        <v>0.33333333333333331</v>
      </c>
      <c r="Q7" s="52">
        <f>IF(N7="sim",P7-O7,0)</f>
        <v>4.166666666666663E-2</v>
      </c>
      <c r="R7" s="53">
        <f>IF(D7="","",D7+DAY(15))</f>
        <v>43264</v>
      </c>
      <c r="S7" s="53" t="s">
        <v>85</v>
      </c>
      <c r="T7" s="51">
        <v>0.29166666666666669</v>
      </c>
      <c r="U7" s="51">
        <v>0.33333333333333331</v>
      </c>
      <c r="V7" s="52">
        <f>IF(S7="sim",U7-T7,0)</f>
        <v>4.166666666666663E-2</v>
      </c>
      <c r="W7" s="57">
        <f>G7+L7+Q7+V7</f>
        <v>0.12499999999999989</v>
      </c>
    </row>
    <row r="8" spans="1:23" ht="31.5" x14ac:dyDescent="0.25">
      <c r="A8" s="47">
        <v>2</v>
      </c>
      <c r="B8" s="67" t="str">
        <f>Cronograma!B11</f>
        <v>Normas Aplicávies aos Servidores Públicos Federais</v>
      </c>
      <c r="C8" s="49" t="s">
        <v>140</v>
      </c>
      <c r="D8" s="50">
        <v>43250</v>
      </c>
      <c r="E8" s="51">
        <v>0.29166666666666669</v>
      </c>
      <c r="F8" s="51">
        <v>0.33333333333333331</v>
      </c>
      <c r="G8" s="52">
        <f t="shared" ref="G8:G71" si="1">F8-E8</f>
        <v>4.166666666666663E-2</v>
      </c>
      <c r="H8" s="53">
        <f t="shared" ref="H8:H71" si="2">IF(D8="","",D8+DAY(1))</f>
        <v>43251</v>
      </c>
      <c r="I8" s="53" t="s">
        <v>84</v>
      </c>
      <c r="J8" s="51">
        <v>0.29166666666666669</v>
      </c>
      <c r="K8" s="51">
        <v>0.33333333333333331</v>
      </c>
      <c r="L8" s="52">
        <f t="shared" ref="L8:L71" si="3">IF(I8="sim",K8-J8,0)</f>
        <v>0</v>
      </c>
      <c r="M8" s="54">
        <f t="shared" ref="M8:M71" si="4">IF(D8="","",D8+DAY(7))</f>
        <v>43257</v>
      </c>
      <c r="N8" s="55" t="s">
        <v>85</v>
      </c>
      <c r="O8" s="56">
        <v>0.29166666666666669</v>
      </c>
      <c r="P8" s="56">
        <v>0.33333333333333331</v>
      </c>
      <c r="Q8" s="52">
        <f t="shared" ref="Q8:Q71" si="5">IF(N8="sim",P8-O8,0)</f>
        <v>4.166666666666663E-2</v>
      </c>
      <c r="R8" s="53">
        <f t="shared" ref="R8:R71" si="6">IF(D8="","",D8+DAY(15))</f>
        <v>43265</v>
      </c>
      <c r="S8" s="53" t="s">
        <v>85</v>
      </c>
      <c r="T8" s="51">
        <v>0.29166666666666669</v>
      </c>
      <c r="U8" s="51">
        <v>0.33333333333333331</v>
      </c>
      <c r="V8" s="52">
        <f t="shared" ref="V8:V71" si="7">IF(S8="sim",U8-T8,0)</f>
        <v>4.166666666666663E-2</v>
      </c>
      <c r="W8" s="57">
        <f t="shared" ref="W8:W71" si="8">G8+L8+Q8+V8</f>
        <v>0.12499999999999989</v>
      </c>
    </row>
    <row r="9" spans="1:23" ht="31.5" x14ac:dyDescent="0.25">
      <c r="A9" s="47">
        <v>3</v>
      </c>
      <c r="B9" s="67" t="str">
        <f>Cronograma!B12</f>
        <v xml:space="preserve">Regimento Interno do Tribunal Regional Eleitoral do Pará </v>
      </c>
      <c r="C9" s="49" t="s">
        <v>141</v>
      </c>
      <c r="D9" s="50">
        <v>43251</v>
      </c>
      <c r="E9" s="51">
        <v>0.29166666666666669</v>
      </c>
      <c r="F9" s="51">
        <v>0.33333333333333331</v>
      </c>
      <c r="G9" s="52">
        <f t="shared" si="1"/>
        <v>4.166666666666663E-2</v>
      </c>
      <c r="H9" s="53">
        <f t="shared" si="2"/>
        <v>43252</v>
      </c>
      <c r="I9" s="53" t="s">
        <v>84</v>
      </c>
      <c r="J9" s="51">
        <v>0.29166666666666669</v>
      </c>
      <c r="K9" s="51">
        <v>0.33333333333333331</v>
      </c>
      <c r="L9" s="52">
        <f t="shared" si="3"/>
        <v>0</v>
      </c>
      <c r="M9" s="54">
        <f t="shared" si="4"/>
        <v>43258</v>
      </c>
      <c r="N9" s="55" t="s">
        <v>85</v>
      </c>
      <c r="O9" s="56">
        <v>0.29166666666666669</v>
      </c>
      <c r="P9" s="56">
        <v>0.33333333333333331</v>
      </c>
      <c r="Q9" s="52">
        <f t="shared" si="5"/>
        <v>4.166666666666663E-2</v>
      </c>
      <c r="R9" s="53">
        <f t="shared" si="6"/>
        <v>43266</v>
      </c>
      <c r="S9" s="53" t="s">
        <v>85</v>
      </c>
      <c r="T9" s="51">
        <v>0.29166666666666669</v>
      </c>
      <c r="U9" s="51">
        <v>0.33333333333333331</v>
      </c>
      <c r="V9" s="52">
        <f t="shared" si="7"/>
        <v>4.166666666666663E-2</v>
      </c>
      <c r="W9" s="57">
        <f t="shared" si="8"/>
        <v>0.12499999999999989</v>
      </c>
    </row>
    <row r="10" spans="1:23" ht="15.75" x14ac:dyDescent="0.25">
      <c r="A10" s="47">
        <v>4</v>
      </c>
      <c r="B10" s="67" t="str">
        <f>Cronograma!B13</f>
        <v>Direito das Pessoas com Deficiência</v>
      </c>
      <c r="C10" s="49" t="s">
        <v>142</v>
      </c>
      <c r="D10" s="50">
        <v>43252</v>
      </c>
      <c r="E10" s="51">
        <v>0.29166666666666669</v>
      </c>
      <c r="F10" s="51">
        <v>0.33333333333333331</v>
      </c>
      <c r="G10" s="52">
        <f t="shared" si="1"/>
        <v>4.166666666666663E-2</v>
      </c>
      <c r="H10" s="53">
        <f t="shared" si="2"/>
        <v>43253</v>
      </c>
      <c r="I10" s="53" t="s">
        <v>84</v>
      </c>
      <c r="J10" s="51">
        <v>0.29166666666666669</v>
      </c>
      <c r="K10" s="51">
        <v>0.33333333333333331</v>
      </c>
      <c r="L10" s="52">
        <f t="shared" si="3"/>
        <v>0</v>
      </c>
      <c r="M10" s="54">
        <f t="shared" si="4"/>
        <v>43259</v>
      </c>
      <c r="N10" s="55" t="s">
        <v>85</v>
      </c>
      <c r="O10" s="56">
        <v>0.29166666666666669</v>
      </c>
      <c r="P10" s="56">
        <v>0.33333333333333331</v>
      </c>
      <c r="Q10" s="52">
        <f t="shared" si="5"/>
        <v>4.166666666666663E-2</v>
      </c>
      <c r="R10" s="53">
        <f t="shared" si="6"/>
        <v>43267</v>
      </c>
      <c r="S10" s="53" t="s">
        <v>85</v>
      </c>
      <c r="T10" s="51">
        <v>0.29166666666666669</v>
      </c>
      <c r="U10" s="51">
        <v>0.33333333333333331</v>
      </c>
      <c r="V10" s="52">
        <f t="shared" si="7"/>
        <v>4.166666666666663E-2</v>
      </c>
      <c r="W10" s="57">
        <f t="shared" si="8"/>
        <v>0.12499999999999989</v>
      </c>
    </row>
    <row r="11" spans="1:23" ht="15.75" x14ac:dyDescent="0.25">
      <c r="A11" s="68">
        <v>5</v>
      </c>
      <c r="B11" s="69" t="str">
        <f>Cronograma!B14</f>
        <v>Conhecimentos Específicos</v>
      </c>
      <c r="C11" s="49" t="s">
        <v>143</v>
      </c>
      <c r="D11" s="50">
        <v>43253</v>
      </c>
      <c r="E11" s="51">
        <v>0.29166666666666669</v>
      </c>
      <c r="F11" s="51">
        <v>0.33333333333333331</v>
      </c>
      <c r="G11" s="52">
        <f t="shared" si="1"/>
        <v>4.166666666666663E-2</v>
      </c>
      <c r="H11" s="53">
        <f t="shared" si="2"/>
        <v>43254</v>
      </c>
      <c r="I11" s="53" t="s">
        <v>84</v>
      </c>
      <c r="J11" s="51">
        <v>0.29166666666666669</v>
      </c>
      <c r="K11" s="51">
        <v>0.33333333333333331</v>
      </c>
      <c r="L11" s="52">
        <f t="shared" si="3"/>
        <v>0</v>
      </c>
      <c r="M11" s="54">
        <f t="shared" si="4"/>
        <v>43260</v>
      </c>
      <c r="N11" s="55" t="s">
        <v>85</v>
      </c>
      <c r="O11" s="56">
        <v>0.29166666666666669</v>
      </c>
      <c r="P11" s="56">
        <v>0.33333333333333331</v>
      </c>
      <c r="Q11" s="52">
        <f t="shared" si="5"/>
        <v>4.166666666666663E-2</v>
      </c>
      <c r="R11" s="53">
        <f t="shared" si="6"/>
        <v>43268</v>
      </c>
      <c r="S11" s="53" t="s">
        <v>85</v>
      </c>
      <c r="T11" s="51">
        <v>0.29166666666666669</v>
      </c>
      <c r="U11" s="51">
        <v>0.33333333333333331</v>
      </c>
      <c r="V11" s="52">
        <f t="shared" si="7"/>
        <v>4.166666666666663E-2</v>
      </c>
      <c r="W11" s="57">
        <f t="shared" si="8"/>
        <v>0.12499999999999989</v>
      </c>
    </row>
    <row r="12" spans="1:23" ht="15.75" x14ac:dyDescent="0.25">
      <c r="A12" s="72"/>
      <c r="B12" s="73"/>
      <c r="C12" s="49" t="s">
        <v>144</v>
      </c>
      <c r="D12" s="50">
        <v>43254</v>
      </c>
      <c r="E12" s="51">
        <v>0.29166666666666669</v>
      </c>
      <c r="F12" s="51">
        <v>0.33333333333333331</v>
      </c>
      <c r="G12" s="52">
        <f t="shared" si="1"/>
        <v>4.166666666666663E-2</v>
      </c>
      <c r="H12" s="53">
        <f t="shared" si="2"/>
        <v>43255</v>
      </c>
      <c r="I12" s="53" t="s">
        <v>84</v>
      </c>
      <c r="J12" s="51">
        <v>0.29166666666666669</v>
      </c>
      <c r="K12" s="51">
        <v>0.33333333333333331</v>
      </c>
      <c r="L12" s="52">
        <f t="shared" si="3"/>
        <v>0</v>
      </c>
      <c r="M12" s="54">
        <f t="shared" si="4"/>
        <v>43261</v>
      </c>
      <c r="N12" s="55" t="s">
        <v>85</v>
      </c>
      <c r="O12" s="56">
        <v>0.29166666666666669</v>
      </c>
      <c r="P12" s="56">
        <v>0.33333333333333331</v>
      </c>
      <c r="Q12" s="52">
        <f t="shared" si="5"/>
        <v>4.166666666666663E-2</v>
      </c>
      <c r="R12" s="53">
        <f t="shared" si="6"/>
        <v>43269</v>
      </c>
      <c r="S12" s="53" t="s">
        <v>85</v>
      </c>
      <c r="T12" s="51">
        <v>0.29166666666666669</v>
      </c>
      <c r="U12" s="51">
        <v>0.33333333333333331</v>
      </c>
      <c r="V12" s="52">
        <f t="shared" si="7"/>
        <v>4.166666666666663E-2</v>
      </c>
      <c r="W12" s="57">
        <f t="shared" si="8"/>
        <v>0.12499999999999989</v>
      </c>
    </row>
    <row r="13" spans="1:23" ht="15.75" x14ac:dyDescent="0.25">
      <c r="C13" s="49" t="s">
        <v>145</v>
      </c>
      <c r="D13" s="50">
        <v>43255</v>
      </c>
      <c r="E13" s="51">
        <v>0.29166666666666669</v>
      </c>
      <c r="F13" s="51">
        <v>0.33333333333333331</v>
      </c>
      <c r="G13" s="52">
        <f t="shared" si="1"/>
        <v>4.166666666666663E-2</v>
      </c>
      <c r="H13" s="53">
        <f t="shared" si="2"/>
        <v>43256</v>
      </c>
      <c r="I13" s="53" t="s">
        <v>84</v>
      </c>
      <c r="J13" s="51">
        <v>0.29166666666666669</v>
      </c>
      <c r="K13" s="51">
        <v>0.33333333333333331</v>
      </c>
      <c r="L13" s="52">
        <f t="shared" si="3"/>
        <v>0</v>
      </c>
      <c r="M13" s="54">
        <f t="shared" si="4"/>
        <v>43262</v>
      </c>
      <c r="N13" s="55" t="s">
        <v>85</v>
      </c>
      <c r="O13" s="56">
        <v>0.29166666666666669</v>
      </c>
      <c r="P13" s="56">
        <v>0.33333333333333331</v>
      </c>
      <c r="Q13" s="52">
        <f t="shared" si="5"/>
        <v>4.166666666666663E-2</v>
      </c>
      <c r="R13" s="53">
        <f t="shared" si="6"/>
        <v>43270</v>
      </c>
      <c r="S13" s="53" t="s">
        <v>85</v>
      </c>
      <c r="T13" s="51">
        <v>0.29166666666666669</v>
      </c>
      <c r="U13" s="51">
        <v>0.33333333333333331</v>
      </c>
      <c r="V13" s="52">
        <f t="shared" si="7"/>
        <v>4.166666666666663E-2</v>
      </c>
      <c r="W13" s="57">
        <f t="shared" si="8"/>
        <v>0.12499999999999989</v>
      </c>
    </row>
    <row r="14" spans="1:23" ht="31.5" x14ac:dyDescent="0.25">
      <c r="C14" s="49" t="s">
        <v>146</v>
      </c>
      <c r="D14" s="50">
        <v>43256</v>
      </c>
      <c r="E14" s="51">
        <v>0.29166666666666669</v>
      </c>
      <c r="F14" s="51">
        <v>0.33333333333333331</v>
      </c>
      <c r="G14" s="52">
        <f t="shared" si="1"/>
        <v>4.166666666666663E-2</v>
      </c>
      <c r="H14" s="53">
        <f t="shared" si="2"/>
        <v>43257</v>
      </c>
      <c r="I14" s="53" t="s">
        <v>84</v>
      </c>
      <c r="J14" s="51">
        <v>0.29166666666666669</v>
      </c>
      <c r="K14" s="51">
        <v>0.33333333333333331</v>
      </c>
      <c r="L14" s="52">
        <f t="shared" si="3"/>
        <v>0</v>
      </c>
      <c r="M14" s="54">
        <f t="shared" si="4"/>
        <v>43263</v>
      </c>
      <c r="N14" s="55" t="s">
        <v>85</v>
      </c>
      <c r="O14" s="56">
        <v>0.29166666666666669</v>
      </c>
      <c r="P14" s="56">
        <v>0.33333333333333331</v>
      </c>
      <c r="Q14" s="52">
        <f t="shared" si="5"/>
        <v>4.166666666666663E-2</v>
      </c>
      <c r="R14" s="53">
        <f t="shared" si="6"/>
        <v>43271</v>
      </c>
      <c r="S14" s="53" t="s">
        <v>85</v>
      </c>
      <c r="T14" s="51">
        <v>0.29166666666666669</v>
      </c>
      <c r="U14" s="51">
        <v>0.33333333333333331</v>
      </c>
      <c r="V14" s="52">
        <f t="shared" si="7"/>
        <v>4.166666666666663E-2</v>
      </c>
      <c r="W14" s="57">
        <f t="shared" si="8"/>
        <v>0.12499999999999989</v>
      </c>
    </row>
    <row r="15" spans="1:23" ht="15.75" x14ac:dyDescent="0.25">
      <c r="C15" s="49" t="s">
        <v>147</v>
      </c>
      <c r="D15" s="50">
        <v>43257</v>
      </c>
      <c r="E15" s="51">
        <v>0.29166666666666669</v>
      </c>
      <c r="F15" s="51">
        <v>0.33333333333333331</v>
      </c>
      <c r="G15" s="52">
        <f t="shared" si="1"/>
        <v>4.166666666666663E-2</v>
      </c>
      <c r="H15" s="53">
        <f t="shared" si="2"/>
        <v>43258</v>
      </c>
      <c r="I15" s="53" t="s">
        <v>84</v>
      </c>
      <c r="J15" s="51">
        <v>0.29166666666666669</v>
      </c>
      <c r="K15" s="51">
        <v>0.33333333333333331</v>
      </c>
      <c r="L15" s="52">
        <f t="shared" si="3"/>
        <v>0</v>
      </c>
      <c r="M15" s="54">
        <f t="shared" si="4"/>
        <v>43264</v>
      </c>
      <c r="N15" s="55" t="s">
        <v>85</v>
      </c>
      <c r="O15" s="56">
        <v>0.29166666666666669</v>
      </c>
      <c r="P15" s="56">
        <v>0.33333333333333331</v>
      </c>
      <c r="Q15" s="52">
        <f t="shared" si="5"/>
        <v>4.166666666666663E-2</v>
      </c>
      <c r="R15" s="53">
        <f t="shared" si="6"/>
        <v>43272</v>
      </c>
      <c r="S15" s="53" t="s">
        <v>85</v>
      </c>
      <c r="T15" s="51">
        <v>0.29166666666666669</v>
      </c>
      <c r="U15" s="51">
        <v>0.33333333333333331</v>
      </c>
      <c r="V15" s="52">
        <f t="shared" si="7"/>
        <v>4.166666666666663E-2</v>
      </c>
      <c r="W15" s="57">
        <f t="shared" si="8"/>
        <v>0.12499999999999989</v>
      </c>
    </row>
    <row r="16" spans="1:23" ht="31.5" x14ac:dyDescent="0.25">
      <c r="C16" s="49" t="s">
        <v>148</v>
      </c>
      <c r="D16" s="50">
        <v>43258</v>
      </c>
      <c r="E16" s="51">
        <v>0.29166666666666669</v>
      </c>
      <c r="F16" s="51">
        <v>0.33333333333333331</v>
      </c>
      <c r="G16" s="52">
        <f t="shared" si="1"/>
        <v>4.166666666666663E-2</v>
      </c>
      <c r="H16" s="53">
        <f t="shared" si="2"/>
        <v>43259</v>
      </c>
      <c r="I16" s="53" t="s">
        <v>84</v>
      </c>
      <c r="J16" s="51">
        <v>0.29166666666666669</v>
      </c>
      <c r="K16" s="51">
        <v>0.33333333333333331</v>
      </c>
      <c r="L16" s="52">
        <f t="shared" si="3"/>
        <v>0</v>
      </c>
      <c r="M16" s="54">
        <f t="shared" si="4"/>
        <v>43265</v>
      </c>
      <c r="N16" s="55" t="s">
        <v>85</v>
      </c>
      <c r="O16" s="56">
        <v>0.29166666666666669</v>
      </c>
      <c r="P16" s="56">
        <v>0.33333333333333331</v>
      </c>
      <c r="Q16" s="52">
        <f t="shared" si="5"/>
        <v>4.166666666666663E-2</v>
      </c>
      <c r="R16" s="53">
        <f t="shared" si="6"/>
        <v>43273</v>
      </c>
      <c r="S16" s="53" t="s">
        <v>85</v>
      </c>
      <c r="T16" s="51">
        <v>0.29166666666666669</v>
      </c>
      <c r="U16" s="51">
        <v>0.33333333333333331</v>
      </c>
      <c r="V16" s="52">
        <f t="shared" si="7"/>
        <v>4.166666666666663E-2</v>
      </c>
      <c r="W16" s="57">
        <f t="shared" si="8"/>
        <v>0.12499999999999989</v>
      </c>
    </row>
    <row r="17" spans="3:23" ht="15.75" x14ac:dyDescent="0.25">
      <c r="C17" s="49" t="s">
        <v>149</v>
      </c>
      <c r="D17" s="50">
        <v>43259</v>
      </c>
      <c r="E17" s="51">
        <v>0.29166666666666669</v>
      </c>
      <c r="F17" s="51">
        <v>0.33333333333333331</v>
      </c>
      <c r="G17" s="52">
        <f t="shared" si="1"/>
        <v>4.166666666666663E-2</v>
      </c>
      <c r="H17" s="53">
        <f t="shared" si="2"/>
        <v>43260</v>
      </c>
      <c r="I17" s="53" t="s">
        <v>84</v>
      </c>
      <c r="J17" s="51">
        <v>0.29166666666666669</v>
      </c>
      <c r="K17" s="51">
        <v>0.33333333333333331</v>
      </c>
      <c r="L17" s="52">
        <f t="shared" si="3"/>
        <v>0</v>
      </c>
      <c r="M17" s="54">
        <f t="shared" si="4"/>
        <v>43266</v>
      </c>
      <c r="N17" s="55" t="s">
        <v>85</v>
      </c>
      <c r="O17" s="56">
        <v>0.29166666666666669</v>
      </c>
      <c r="P17" s="56">
        <v>0.33333333333333331</v>
      </c>
      <c r="Q17" s="52">
        <f t="shared" si="5"/>
        <v>4.166666666666663E-2</v>
      </c>
      <c r="R17" s="53">
        <f t="shared" si="6"/>
        <v>43274</v>
      </c>
      <c r="S17" s="53" t="s">
        <v>85</v>
      </c>
      <c r="T17" s="51">
        <v>0.29166666666666669</v>
      </c>
      <c r="U17" s="51">
        <v>0.33333333333333331</v>
      </c>
      <c r="V17" s="52">
        <f t="shared" si="7"/>
        <v>4.166666666666663E-2</v>
      </c>
      <c r="W17" s="57">
        <f t="shared" si="8"/>
        <v>0.12499999999999989</v>
      </c>
    </row>
    <row r="18" spans="3:23" ht="15.75" x14ac:dyDescent="0.25">
      <c r="C18" s="49" t="s">
        <v>150</v>
      </c>
      <c r="D18" s="50">
        <v>43260</v>
      </c>
      <c r="E18" s="51">
        <v>0.29166666666666669</v>
      </c>
      <c r="F18" s="51">
        <v>0.33333333333333331</v>
      </c>
      <c r="G18" s="52">
        <f t="shared" si="1"/>
        <v>4.166666666666663E-2</v>
      </c>
      <c r="H18" s="53">
        <f t="shared" si="2"/>
        <v>43261</v>
      </c>
      <c r="I18" s="53" t="s">
        <v>84</v>
      </c>
      <c r="J18" s="51">
        <v>0.29166666666666669</v>
      </c>
      <c r="K18" s="51">
        <v>0.33333333333333331</v>
      </c>
      <c r="L18" s="52">
        <f t="shared" si="3"/>
        <v>0</v>
      </c>
      <c r="M18" s="54">
        <f t="shared" si="4"/>
        <v>43267</v>
      </c>
      <c r="N18" s="55" t="s">
        <v>85</v>
      </c>
      <c r="O18" s="56">
        <v>0.29166666666666669</v>
      </c>
      <c r="P18" s="56">
        <v>0.33333333333333331</v>
      </c>
      <c r="Q18" s="52">
        <f t="shared" si="5"/>
        <v>4.166666666666663E-2</v>
      </c>
      <c r="R18" s="53">
        <f t="shared" si="6"/>
        <v>43275</v>
      </c>
      <c r="S18" s="53" t="s">
        <v>85</v>
      </c>
      <c r="T18" s="51">
        <v>0.29166666666666669</v>
      </c>
      <c r="U18" s="51">
        <v>0.33333333333333331</v>
      </c>
      <c r="V18" s="52">
        <f t="shared" si="7"/>
        <v>4.166666666666663E-2</v>
      </c>
      <c r="W18" s="57">
        <f t="shared" si="8"/>
        <v>0.12499999999999989</v>
      </c>
    </row>
    <row r="19" spans="3:23" ht="31.5" x14ac:dyDescent="0.25">
      <c r="C19" s="49" t="s">
        <v>151</v>
      </c>
      <c r="D19" s="50">
        <v>43261</v>
      </c>
      <c r="E19" s="51">
        <v>0.29166666666666669</v>
      </c>
      <c r="F19" s="51">
        <v>0.33333333333333331</v>
      </c>
      <c r="G19" s="52">
        <f t="shared" si="1"/>
        <v>4.166666666666663E-2</v>
      </c>
      <c r="H19" s="53">
        <f t="shared" si="2"/>
        <v>43262</v>
      </c>
      <c r="I19" s="53" t="s">
        <v>84</v>
      </c>
      <c r="J19" s="51">
        <v>0.29166666666666669</v>
      </c>
      <c r="K19" s="51">
        <v>0.33333333333333331</v>
      </c>
      <c r="L19" s="52">
        <f t="shared" si="3"/>
        <v>0</v>
      </c>
      <c r="M19" s="54">
        <f t="shared" si="4"/>
        <v>43268</v>
      </c>
      <c r="N19" s="55" t="s">
        <v>85</v>
      </c>
      <c r="O19" s="56">
        <v>0.29166666666666669</v>
      </c>
      <c r="P19" s="56">
        <v>0.33333333333333331</v>
      </c>
      <c r="Q19" s="52">
        <f t="shared" si="5"/>
        <v>4.166666666666663E-2</v>
      </c>
      <c r="R19" s="53">
        <f t="shared" si="6"/>
        <v>43276</v>
      </c>
      <c r="S19" s="53" t="s">
        <v>85</v>
      </c>
      <c r="T19" s="51">
        <v>0.29166666666666669</v>
      </c>
      <c r="U19" s="51">
        <v>0.33333333333333331</v>
      </c>
      <c r="V19" s="52">
        <f t="shared" si="7"/>
        <v>4.166666666666663E-2</v>
      </c>
      <c r="W19" s="57">
        <f t="shared" si="8"/>
        <v>0.12499999999999989</v>
      </c>
    </row>
    <row r="20" spans="3:23" ht="15.75" x14ac:dyDescent="0.25">
      <c r="C20" s="49" t="s">
        <v>152</v>
      </c>
      <c r="D20" s="50">
        <v>43262</v>
      </c>
      <c r="E20" s="51">
        <v>0.29166666666666669</v>
      </c>
      <c r="F20" s="51">
        <v>0.33333333333333331</v>
      </c>
      <c r="G20" s="52">
        <f t="shared" si="1"/>
        <v>4.166666666666663E-2</v>
      </c>
      <c r="H20" s="53">
        <f t="shared" si="2"/>
        <v>43263</v>
      </c>
      <c r="I20" s="53" t="s">
        <v>84</v>
      </c>
      <c r="J20" s="51">
        <v>0.29166666666666669</v>
      </c>
      <c r="K20" s="51">
        <v>0.33333333333333331</v>
      </c>
      <c r="L20" s="52">
        <f t="shared" si="3"/>
        <v>0</v>
      </c>
      <c r="M20" s="54">
        <f t="shared" si="4"/>
        <v>43269</v>
      </c>
      <c r="N20" s="55" t="s">
        <v>85</v>
      </c>
      <c r="O20" s="56">
        <v>0.29166666666666669</v>
      </c>
      <c r="P20" s="56">
        <v>0.33333333333333331</v>
      </c>
      <c r="Q20" s="52">
        <f t="shared" si="5"/>
        <v>4.166666666666663E-2</v>
      </c>
      <c r="R20" s="53">
        <f t="shared" si="6"/>
        <v>43277</v>
      </c>
      <c r="S20" s="53" t="s">
        <v>85</v>
      </c>
      <c r="T20" s="51">
        <v>0.29166666666666669</v>
      </c>
      <c r="U20" s="51">
        <v>0.33333333333333331</v>
      </c>
      <c r="V20" s="52">
        <f t="shared" si="7"/>
        <v>4.166666666666663E-2</v>
      </c>
      <c r="W20" s="57">
        <f t="shared" si="8"/>
        <v>0.12499999999999989</v>
      </c>
    </row>
    <row r="21" spans="3:23" ht="15.75" x14ac:dyDescent="0.25">
      <c r="C21" s="49" t="s">
        <v>153</v>
      </c>
      <c r="D21" s="50">
        <v>43263</v>
      </c>
      <c r="E21" s="51">
        <v>0.29166666666666669</v>
      </c>
      <c r="F21" s="51">
        <v>0.33333333333333331</v>
      </c>
      <c r="G21" s="52">
        <f t="shared" si="1"/>
        <v>4.166666666666663E-2</v>
      </c>
      <c r="H21" s="53">
        <f t="shared" si="2"/>
        <v>43264</v>
      </c>
      <c r="I21" s="53" t="s">
        <v>84</v>
      </c>
      <c r="J21" s="51">
        <v>0.29166666666666669</v>
      </c>
      <c r="K21" s="51">
        <v>0.33333333333333331</v>
      </c>
      <c r="L21" s="52">
        <f t="shared" si="3"/>
        <v>0</v>
      </c>
      <c r="M21" s="54">
        <f t="shared" si="4"/>
        <v>43270</v>
      </c>
      <c r="N21" s="55" t="s">
        <v>85</v>
      </c>
      <c r="O21" s="56">
        <v>0.29166666666666669</v>
      </c>
      <c r="P21" s="56">
        <v>0.33333333333333331</v>
      </c>
      <c r="Q21" s="52">
        <f t="shared" si="5"/>
        <v>4.166666666666663E-2</v>
      </c>
      <c r="R21" s="53">
        <f t="shared" si="6"/>
        <v>43278</v>
      </c>
      <c r="S21" s="53" t="s">
        <v>85</v>
      </c>
      <c r="T21" s="51">
        <v>0.29166666666666669</v>
      </c>
      <c r="U21" s="51">
        <v>0.33333333333333331</v>
      </c>
      <c r="V21" s="52">
        <f t="shared" si="7"/>
        <v>4.166666666666663E-2</v>
      </c>
      <c r="W21" s="57">
        <f t="shared" si="8"/>
        <v>0.12499999999999989</v>
      </c>
    </row>
    <row r="22" spans="3:23" ht="47.25" x14ac:dyDescent="0.25">
      <c r="C22" s="49" t="s">
        <v>154</v>
      </c>
      <c r="D22" s="50">
        <v>43264</v>
      </c>
      <c r="E22" s="51">
        <v>0.29166666666666669</v>
      </c>
      <c r="F22" s="51">
        <v>0.33333333333333331</v>
      </c>
      <c r="G22" s="52">
        <f t="shared" si="1"/>
        <v>4.166666666666663E-2</v>
      </c>
      <c r="H22" s="53">
        <f t="shared" si="2"/>
        <v>43265</v>
      </c>
      <c r="I22" s="53" t="s">
        <v>84</v>
      </c>
      <c r="J22" s="51">
        <v>0.29166666666666669</v>
      </c>
      <c r="K22" s="51">
        <v>0.33333333333333331</v>
      </c>
      <c r="L22" s="52">
        <f t="shared" si="3"/>
        <v>0</v>
      </c>
      <c r="M22" s="54">
        <f t="shared" si="4"/>
        <v>43271</v>
      </c>
      <c r="N22" s="55" t="s">
        <v>85</v>
      </c>
      <c r="O22" s="56">
        <v>0.29166666666666669</v>
      </c>
      <c r="P22" s="56">
        <v>0.33333333333333331</v>
      </c>
      <c r="Q22" s="52">
        <f t="shared" si="5"/>
        <v>4.166666666666663E-2</v>
      </c>
      <c r="R22" s="53">
        <f t="shared" si="6"/>
        <v>43279</v>
      </c>
      <c r="S22" s="53" t="s">
        <v>85</v>
      </c>
      <c r="T22" s="51">
        <v>0.29166666666666669</v>
      </c>
      <c r="U22" s="51">
        <v>0.33333333333333331</v>
      </c>
      <c r="V22" s="52">
        <f t="shared" si="7"/>
        <v>4.166666666666663E-2</v>
      </c>
      <c r="W22" s="57">
        <f t="shared" si="8"/>
        <v>0.12499999999999989</v>
      </c>
    </row>
    <row r="23" spans="3:23" ht="15.75" x14ac:dyDescent="0.25">
      <c r="C23" s="49" t="s">
        <v>155</v>
      </c>
      <c r="D23" s="50">
        <v>43265</v>
      </c>
      <c r="E23" s="51">
        <v>0.29166666666666669</v>
      </c>
      <c r="F23" s="51">
        <v>0.33333333333333331</v>
      </c>
      <c r="G23" s="52">
        <f t="shared" si="1"/>
        <v>4.166666666666663E-2</v>
      </c>
      <c r="H23" s="53">
        <f t="shared" si="2"/>
        <v>43266</v>
      </c>
      <c r="I23" s="53" t="s">
        <v>84</v>
      </c>
      <c r="J23" s="51">
        <v>0.29166666666666669</v>
      </c>
      <c r="K23" s="51">
        <v>0.33333333333333331</v>
      </c>
      <c r="L23" s="52">
        <f t="shared" si="3"/>
        <v>0</v>
      </c>
      <c r="M23" s="54">
        <f t="shared" si="4"/>
        <v>43272</v>
      </c>
      <c r="N23" s="55" t="s">
        <v>85</v>
      </c>
      <c r="O23" s="56">
        <v>0.29166666666666669</v>
      </c>
      <c r="P23" s="56">
        <v>0.33333333333333331</v>
      </c>
      <c r="Q23" s="52">
        <f t="shared" si="5"/>
        <v>4.166666666666663E-2</v>
      </c>
      <c r="R23" s="53">
        <f t="shared" si="6"/>
        <v>43280</v>
      </c>
      <c r="S23" s="53" t="s">
        <v>85</v>
      </c>
      <c r="T23" s="51">
        <v>0.29166666666666669</v>
      </c>
      <c r="U23" s="51">
        <v>0.33333333333333331</v>
      </c>
      <c r="V23" s="52">
        <f t="shared" si="7"/>
        <v>4.166666666666663E-2</v>
      </c>
      <c r="W23" s="57">
        <f t="shared" si="8"/>
        <v>0.12499999999999989</v>
      </c>
    </row>
    <row r="24" spans="3:23" ht="15.75" x14ac:dyDescent="0.25">
      <c r="C24" s="49" t="s">
        <v>156</v>
      </c>
      <c r="D24" s="50">
        <v>43266</v>
      </c>
      <c r="E24" s="51">
        <v>0.29166666666666669</v>
      </c>
      <c r="F24" s="51">
        <v>0.33333333333333331</v>
      </c>
      <c r="G24" s="52">
        <f t="shared" si="1"/>
        <v>4.166666666666663E-2</v>
      </c>
      <c r="H24" s="53">
        <f t="shared" si="2"/>
        <v>43267</v>
      </c>
      <c r="I24" s="53" t="s">
        <v>84</v>
      </c>
      <c r="J24" s="51">
        <v>0.29166666666666669</v>
      </c>
      <c r="K24" s="51">
        <v>0.33333333333333331</v>
      </c>
      <c r="L24" s="52">
        <f t="shared" si="3"/>
        <v>0</v>
      </c>
      <c r="M24" s="54">
        <f t="shared" si="4"/>
        <v>43273</v>
      </c>
      <c r="N24" s="55" t="s">
        <v>85</v>
      </c>
      <c r="O24" s="56">
        <v>0.29166666666666669</v>
      </c>
      <c r="P24" s="56">
        <v>0.33333333333333331</v>
      </c>
      <c r="Q24" s="52">
        <f t="shared" si="5"/>
        <v>4.166666666666663E-2</v>
      </c>
      <c r="R24" s="53">
        <f t="shared" si="6"/>
        <v>43281</v>
      </c>
      <c r="S24" s="53" t="s">
        <v>85</v>
      </c>
      <c r="T24" s="51">
        <v>0.29166666666666669</v>
      </c>
      <c r="U24" s="51">
        <v>0.33333333333333331</v>
      </c>
      <c r="V24" s="52">
        <f t="shared" si="7"/>
        <v>4.166666666666663E-2</v>
      </c>
      <c r="W24" s="57">
        <f t="shared" si="8"/>
        <v>0.12499999999999989</v>
      </c>
    </row>
    <row r="25" spans="3:23" ht="31.5" x14ac:dyDescent="0.25">
      <c r="C25" s="49" t="s">
        <v>157</v>
      </c>
      <c r="D25" s="50">
        <v>43267</v>
      </c>
      <c r="E25" s="51">
        <v>0.29166666666666669</v>
      </c>
      <c r="F25" s="51">
        <v>0.33333333333333331</v>
      </c>
      <c r="G25" s="52">
        <f t="shared" si="1"/>
        <v>4.166666666666663E-2</v>
      </c>
      <c r="H25" s="53">
        <f t="shared" si="2"/>
        <v>43268</v>
      </c>
      <c r="I25" s="53" t="s">
        <v>84</v>
      </c>
      <c r="J25" s="51">
        <v>0.29166666666666669</v>
      </c>
      <c r="K25" s="51">
        <v>0.33333333333333331</v>
      </c>
      <c r="L25" s="52">
        <f t="shared" si="3"/>
        <v>0</v>
      </c>
      <c r="M25" s="54">
        <f t="shared" si="4"/>
        <v>43274</v>
      </c>
      <c r="N25" s="55" t="s">
        <v>85</v>
      </c>
      <c r="O25" s="56">
        <v>0.29166666666666669</v>
      </c>
      <c r="P25" s="56">
        <v>0.33333333333333331</v>
      </c>
      <c r="Q25" s="52">
        <f t="shared" si="5"/>
        <v>4.166666666666663E-2</v>
      </c>
      <c r="R25" s="53">
        <f t="shared" si="6"/>
        <v>43282</v>
      </c>
      <c r="S25" s="53" t="s">
        <v>85</v>
      </c>
      <c r="T25" s="51">
        <v>0.29166666666666669</v>
      </c>
      <c r="U25" s="51">
        <v>0.33333333333333331</v>
      </c>
      <c r="V25" s="52">
        <f t="shared" si="7"/>
        <v>4.166666666666663E-2</v>
      </c>
      <c r="W25" s="57">
        <f t="shared" si="8"/>
        <v>0.12499999999999989</v>
      </c>
    </row>
    <row r="26" spans="3:23" ht="47.25" x14ac:dyDescent="0.25">
      <c r="C26" s="49" t="s">
        <v>158</v>
      </c>
      <c r="D26" s="50">
        <v>43268</v>
      </c>
      <c r="E26" s="51">
        <v>0.29166666666666669</v>
      </c>
      <c r="F26" s="51">
        <v>0.33333333333333331</v>
      </c>
      <c r="G26" s="52">
        <f t="shared" si="1"/>
        <v>4.166666666666663E-2</v>
      </c>
      <c r="H26" s="53">
        <f t="shared" si="2"/>
        <v>43269</v>
      </c>
      <c r="I26" s="53" t="s">
        <v>84</v>
      </c>
      <c r="J26" s="51">
        <v>0.29166666666666669</v>
      </c>
      <c r="K26" s="51">
        <v>0.33333333333333331</v>
      </c>
      <c r="L26" s="52">
        <f t="shared" si="3"/>
        <v>0</v>
      </c>
      <c r="M26" s="54">
        <f t="shared" si="4"/>
        <v>43275</v>
      </c>
      <c r="N26" s="55" t="s">
        <v>85</v>
      </c>
      <c r="O26" s="56">
        <v>0.29166666666666669</v>
      </c>
      <c r="P26" s="56">
        <v>0.33333333333333331</v>
      </c>
      <c r="Q26" s="52">
        <f t="shared" si="5"/>
        <v>4.166666666666663E-2</v>
      </c>
      <c r="R26" s="53">
        <f t="shared" si="6"/>
        <v>43283</v>
      </c>
      <c r="S26" s="53" t="s">
        <v>85</v>
      </c>
      <c r="T26" s="51">
        <v>0.29166666666666669</v>
      </c>
      <c r="U26" s="51">
        <v>0.33333333333333331</v>
      </c>
      <c r="V26" s="52">
        <f t="shared" si="7"/>
        <v>4.166666666666663E-2</v>
      </c>
      <c r="W26" s="57">
        <f t="shared" si="8"/>
        <v>0.12499999999999989</v>
      </c>
    </row>
    <row r="27" spans="3:23" ht="37.5" x14ac:dyDescent="0.25">
      <c r="C27" s="71" t="s">
        <v>159</v>
      </c>
      <c r="D27" s="50">
        <v>43269</v>
      </c>
      <c r="E27" s="51">
        <v>0.29166666666666669</v>
      </c>
      <c r="F27" s="51">
        <v>0.33333333333333331</v>
      </c>
      <c r="G27" s="52">
        <f t="shared" si="1"/>
        <v>4.166666666666663E-2</v>
      </c>
      <c r="H27" s="53">
        <f t="shared" si="2"/>
        <v>43270</v>
      </c>
      <c r="I27" s="53" t="s">
        <v>84</v>
      </c>
      <c r="J27" s="51">
        <v>0.29166666666666669</v>
      </c>
      <c r="K27" s="51">
        <v>0.33333333333333331</v>
      </c>
      <c r="L27" s="52">
        <f t="shared" si="3"/>
        <v>0</v>
      </c>
      <c r="M27" s="54">
        <f t="shared" si="4"/>
        <v>43276</v>
      </c>
      <c r="N27" s="55" t="s">
        <v>85</v>
      </c>
      <c r="O27" s="56">
        <v>0.29166666666666669</v>
      </c>
      <c r="P27" s="56">
        <v>0.33333333333333331</v>
      </c>
      <c r="Q27" s="52">
        <f t="shared" si="5"/>
        <v>4.166666666666663E-2</v>
      </c>
      <c r="R27" s="53">
        <f t="shared" si="6"/>
        <v>43284</v>
      </c>
      <c r="S27" s="53" t="s">
        <v>85</v>
      </c>
      <c r="T27" s="51">
        <v>0.29166666666666669</v>
      </c>
      <c r="U27" s="51">
        <v>0.33333333333333331</v>
      </c>
      <c r="V27" s="52">
        <f t="shared" si="7"/>
        <v>4.166666666666663E-2</v>
      </c>
      <c r="W27" s="57">
        <f t="shared" si="8"/>
        <v>0.12499999999999989</v>
      </c>
    </row>
    <row r="28" spans="3:23" ht="15.75" x14ac:dyDescent="0.25">
      <c r="C28" s="49" t="s">
        <v>160</v>
      </c>
      <c r="D28" s="50">
        <v>43270</v>
      </c>
      <c r="E28" s="51">
        <v>0.29166666666666669</v>
      </c>
      <c r="F28" s="51">
        <v>0.33333333333333331</v>
      </c>
      <c r="G28" s="52">
        <f t="shared" si="1"/>
        <v>4.166666666666663E-2</v>
      </c>
      <c r="H28" s="53">
        <f t="shared" si="2"/>
        <v>43271</v>
      </c>
      <c r="I28" s="53" t="s">
        <v>84</v>
      </c>
      <c r="J28" s="51">
        <v>0.29166666666666669</v>
      </c>
      <c r="K28" s="51">
        <v>0.33333333333333331</v>
      </c>
      <c r="L28" s="52">
        <f t="shared" si="3"/>
        <v>0</v>
      </c>
      <c r="M28" s="54">
        <f t="shared" si="4"/>
        <v>43277</v>
      </c>
      <c r="N28" s="55" t="s">
        <v>85</v>
      </c>
      <c r="O28" s="56">
        <v>0.29166666666666669</v>
      </c>
      <c r="P28" s="56">
        <v>0.33333333333333331</v>
      </c>
      <c r="Q28" s="52">
        <f t="shared" si="5"/>
        <v>4.166666666666663E-2</v>
      </c>
      <c r="R28" s="53">
        <f t="shared" si="6"/>
        <v>43285</v>
      </c>
      <c r="S28" s="53" t="s">
        <v>85</v>
      </c>
      <c r="T28" s="51">
        <v>0.29166666666666669</v>
      </c>
      <c r="U28" s="51">
        <v>0.33333333333333331</v>
      </c>
      <c r="V28" s="52">
        <f t="shared" si="7"/>
        <v>4.166666666666663E-2</v>
      </c>
      <c r="W28" s="57">
        <f t="shared" si="8"/>
        <v>0.12499999999999989</v>
      </c>
    </row>
    <row r="29" spans="3:23" ht="31.5" x14ac:dyDescent="0.25">
      <c r="C29" s="49" t="s">
        <v>161</v>
      </c>
      <c r="D29" s="50">
        <v>43271</v>
      </c>
      <c r="E29" s="51">
        <v>0.29166666666666669</v>
      </c>
      <c r="F29" s="51">
        <v>0.33333333333333331</v>
      </c>
      <c r="G29" s="52">
        <f t="shared" si="1"/>
        <v>4.166666666666663E-2</v>
      </c>
      <c r="H29" s="53">
        <f t="shared" si="2"/>
        <v>43272</v>
      </c>
      <c r="I29" s="53" t="s">
        <v>84</v>
      </c>
      <c r="J29" s="51">
        <v>0.29166666666666669</v>
      </c>
      <c r="K29" s="51">
        <v>0.33333333333333331</v>
      </c>
      <c r="L29" s="52">
        <f t="shared" si="3"/>
        <v>0</v>
      </c>
      <c r="M29" s="54">
        <f t="shared" si="4"/>
        <v>43278</v>
      </c>
      <c r="N29" s="55" t="s">
        <v>85</v>
      </c>
      <c r="O29" s="56">
        <v>0.29166666666666669</v>
      </c>
      <c r="P29" s="56">
        <v>0.33333333333333331</v>
      </c>
      <c r="Q29" s="52">
        <f t="shared" si="5"/>
        <v>4.166666666666663E-2</v>
      </c>
      <c r="R29" s="53">
        <f t="shared" si="6"/>
        <v>43286</v>
      </c>
      <c r="S29" s="53" t="s">
        <v>85</v>
      </c>
      <c r="T29" s="51">
        <v>0.29166666666666669</v>
      </c>
      <c r="U29" s="51">
        <v>0.33333333333333331</v>
      </c>
      <c r="V29" s="52">
        <f t="shared" si="7"/>
        <v>4.166666666666663E-2</v>
      </c>
      <c r="W29" s="57">
        <f t="shared" si="8"/>
        <v>0.12499999999999989</v>
      </c>
    </row>
    <row r="30" spans="3:23" ht="15.75" x14ac:dyDescent="0.25">
      <c r="C30" s="49" t="s">
        <v>162</v>
      </c>
      <c r="D30" s="50">
        <v>43272</v>
      </c>
      <c r="E30" s="51">
        <v>0.29166666666666669</v>
      </c>
      <c r="F30" s="51">
        <v>0.33333333333333331</v>
      </c>
      <c r="G30" s="52">
        <f t="shared" si="1"/>
        <v>4.166666666666663E-2</v>
      </c>
      <c r="H30" s="53">
        <f t="shared" si="2"/>
        <v>43273</v>
      </c>
      <c r="I30" s="53" t="s">
        <v>84</v>
      </c>
      <c r="J30" s="51">
        <v>0.29166666666666669</v>
      </c>
      <c r="K30" s="51">
        <v>0.33333333333333331</v>
      </c>
      <c r="L30" s="52">
        <f t="shared" si="3"/>
        <v>0</v>
      </c>
      <c r="M30" s="54">
        <f t="shared" si="4"/>
        <v>43279</v>
      </c>
      <c r="N30" s="55" t="s">
        <v>85</v>
      </c>
      <c r="O30" s="56">
        <v>0.29166666666666669</v>
      </c>
      <c r="P30" s="56">
        <v>0.33333333333333331</v>
      </c>
      <c r="Q30" s="52">
        <f t="shared" si="5"/>
        <v>4.166666666666663E-2</v>
      </c>
      <c r="R30" s="53">
        <f t="shared" si="6"/>
        <v>43287</v>
      </c>
      <c r="S30" s="53" t="s">
        <v>85</v>
      </c>
      <c r="T30" s="51">
        <v>0.29166666666666669</v>
      </c>
      <c r="U30" s="51">
        <v>0.33333333333333331</v>
      </c>
      <c r="V30" s="52">
        <f t="shared" si="7"/>
        <v>4.166666666666663E-2</v>
      </c>
      <c r="W30" s="57">
        <f t="shared" si="8"/>
        <v>0.12499999999999989</v>
      </c>
    </row>
    <row r="31" spans="3:23" ht="15.75" x14ac:dyDescent="0.25">
      <c r="C31" s="49" t="s">
        <v>163</v>
      </c>
      <c r="D31" s="50">
        <v>43273</v>
      </c>
      <c r="E31" s="51">
        <v>0.29166666666666669</v>
      </c>
      <c r="F31" s="51">
        <v>0.33333333333333331</v>
      </c>
      <c r="G31" s="52">
        <f t="shared" si="1"/>
        <v>4.166666666666663E-2</v>
      </c>
      <c r="H31" s="53">
        <f t="shared" si="2"/>
        <v>43274</v>
      </c>
      <c r="I31" s="53" t="s">
        <v>84</v>
      </c>
      <c r="J31" s="51">
        <v>0.29166666666666669</v>
      </c>
      <c r="K31" s="51">
        <v>0.33333333333333331</v>
      </c>
      <c r="L31" s="52">
        <f t="shared" si="3"/>
        <v>0</v>
      </c>
      <c r="M31" s="54">
        <f t="shared" si="4"/>
        <v>43280</v>
      </c>
      <c r="N31" s="55" t="s">
        <v>85</v>
      </c>
      <c r="O31" s="56">
        <v>0.29166666666666669</v>
      </c>
      <c r="P31" s="56">
        <v>0.33333333333333331</v>
      </c>
      <c r="Q31" s="52">
        <f t="shared" si="5"/>
        <v>4.166666666666663E-2</v>
      </c>
      <c r="R31" s="53">
        <f t="shared" si="6"/>
        <v>43288</v>
      </c>
      <c r="S31" s="53" t="s">
        <v>85</v>
      </c>
      <c r="T31" s="51">
        <v>0.29166666666666669</v>
      </c>
      <c r="U31" s="51">
        <v>0.33333333333333331</v>
      </c>
      <c r="V31" s="52">
        <f t="shared" si="7"/>
        <v>4.166666666666663E-2</v>
      </c>
      <c r="W31" s="57">
        <f t="shared" si="8"/>
        <v>0.12499999999999989</v>
      </c>
    </row>
    <row r="32" spans="3:23" ht="31.5" x14ac:dyDescent="0.25">
      <c r="C32" s="49" t="s">
        <v>164</v>
      </c>
      <c r="D32" s="50">
        <v>43274</v>
      </c>
      <c r="E32" s="51">
        <v>0.29166666666666669</v>
      </c>
      <c r="F32" s="51">
        <v>0.33333333333333331</v>
      </c>
      <c r="G32" s="52">
        <f t="shared" si="1"/>
        <v>4.166666666666663E-2</v>
      </c>
      <c r="H32" s="53">
        <f t="shared" si="2"/>
        <v>43275</v>
      </c>
      <c r="I32" s="53" t="s">
        <v>84</v>
      </c>
      <c r="J32" s="51">
        <v>0.29166666666666669</v>
      </c>
      <c r="K32" s="51">
        <v>0.33333333333333331</v>
      </c>
      <c r="L32" s="52">
        <f t="shared" si="3"/>
        <v>0</v>
      </c>
      <c r="M32" s="54">
        <f t="shared" si="4"/>
        <v>43281</v>
      </c>
      <c r="N32" s="55" t="s">
        <v>85</v>
      </c>
      <c r="O32" s="56">
        <v>0.29166666666666669</v>
      </c>
      <c r="P32" s="56">
        <v>0.33333333333333331</v>
      </c>
      <c r="Q32" s="52">
        <f t="shared" si="5"/>
        <v>4.166666666666663E-2</v>
      </c>
      <c r="R32" s="53">
        <f t="shared" si="6"/>
        <v>43289</v>
      </c>
      <c r="S32" s="53" t="s">
        <v>85</v>
      </c>
      <c r="T32" s="51">
        <v>0.29166666666666669</v>
      </c>
      <c r="U32" s="51">
        <v>0.33333333333333331</v>
      </c>
      <c r="V32" s="52">
        <f t="shared" si="7"/>
        <v>4.166666666666663E-2</v>
      </c>
      <c r="W32" s="57">
        <f t="shared" si="8"/>
        <v>0.12499999999999989</v>
      </c>
    </row>
    <row r="33" spans="3:23" ht="110.25" x14ac:dyDescent="0.25">
      <c r="C33" s="49" t="s">
        <v>165</v>
      </c>
      <c r="D33" s="50">
        <v>43275</v>
      </c>
      <c r="E33" s="51">
        <v>0.29166666666666669</v>
      </c>
      <c r="F33" s="51">
        <v>0.33333333333333331</v>
      </c>
      <c r="G33" s="52">
        <f t="shared" si="1"/>
        <v>4.166666666666663E-2</v>
      </c>
      <c r="H33" s="53">
        <f t="shared" si="2"/>
        <v>43276</v>
      </c>
      <c r="I33" s="53" t="s">
        <v>84</v>
      </c>
      <c r="J33" s="51">
        <v>0.29166666666666669</v>
      </c>
      <c r="K33" s="51">
        <v>0.33333333333333331</v>
      </c>
      <c r="L33" s="52">
        <f t="shared" si="3"/>
        <v>0</v>
      </c>
      <c r="M33" s="54">
        <f t="shared" si="4"/>
        <v>43282</v>
      </c>
      <c r="N33" s="55" t="s">
        <v>85</v>
      </c>
      <c r="O33" s="56">
        <v>0.29166666666666669</v>
      </c>
      <c r="P33" s="56">
        <v>0.33333333333333331</v>
      </c>
      <c r="Q33" s="52">
        <f t="shared" si="5"/>
        <v>4.166666666666663E-2</v>
      </c>
      <c r="R33" s="53">
        <f t="shared" si="6"/>
        <v>43290</v>
      </c>
      <c r="S33" s="53" t="s">
        <v>85</v>
      </c>
      <c r="T33" s="51">
        <v>0.29166666666666669</v>
      </c>
      <c r="U33" s="51">
        <v>0.33333333333333331</v>
      </c>
      <c r="V33" s="52">
        <f t="shared" si="7"/>
        <v>4.166666666666663E-2</v>
      </c>
      <c r="W33" s="57">
        <f t="shared" si="8"/>
        <v>0.12499999999999989</v>
      </c>
    </row>
    <row r="34" spans="3:23" ht="15.75" x14ac:dyDescent="0.25">
      <c r="C34" s="49" t="s">
        <v>166</v>
      </c>
      <c r="D34" s="50">
        <v>43276</v>
      </c>
      <c r="E34" s="51">
        <v>0.29166666666666669</v>
      </c>
      <c r="F34" s="51">
        <v>0.33333333333333331</v>
      </c>
      <c r="G34" s="52">
        <f t="shared" si="1"/>
        <v>4.166666666666663E-2</v>
      </c>
      <c r="H34" s="53">
        <f t="shared" si="2"/>
        <v>43277</v>
      </c>
      <c r="I34" s="53" t="s">
        <v>84</v>
      </c>
      <c r="J34" s="51">
        <v>0.29166666666666669</v>
      </c>
      <c r="K34" s="51">
        <v>0.33333333333333331</v>
      </c>
      <c r="L34" s="52">
        <f t="shared" si="3"/>
        <v>0</v>
      </c>
      <c r="M34" s="54">
        <f t="shared" si="4"/>
        <v>43283</v>
      </c>
      <c r="N34" s="55" t="s">
        <v>85</v>
      </c>
      <c r="O34" s="56">
        <v>0.29166666666666669</v>
      </c>
      <c r="P34" s="56">
        <v>0.33333333333333331</v>
      </c>
      <c r="Q34" s="52">
        <f t="shared" si="5"/>
        <v>4.166666666666663E-2</v>
      </c>
      <c r="R34" s="53">
        <f t="shared" si="6"/>
        <v>43291</v>
      </c>
      <c r="S34" s="53" t="s">
        <v>85</v>
      </c>
      <c r="T34" s="51">
        <v>0.29166666666666669</v>
      </c>
      <c r="U34" s="51">
        <v>0.33333333333333331</v>
      </c>
      <c r="V34" s="52">
        <f t="shared" si="7"/>
        <v>4.166666666666663E-2</v>
      </c>
      <c r="W34" s="57">
        <f t="shared" si="8"/>
        <v>0.12499999999999989</v>
      </c>
    </row>
    <row r="35" spans="3:23" ht="15.75" x14ac:dyDescent="0.25">
      <c r="C35" s="49" t="s">
        <v>167</v>
      </c>
      <c r="D35" s="50">
        <v>43277</v>
      </c>
      <c r="E35" s="51">
        <v>0.29166666666666669</v>
      </c>
      <c r="F35" s="51">
        <v>0.33333333333333331</v>
      </c>
      <c r="G35" s="52">
        <f t="shared" si="1"/>
        <v>4.166666666666663E-2</v>
      </c>
      <c r="H35" s="53">
        <f t="shared" si="2"/>
        <v>43278</v>
      </c>
      <c r="I35" s="53" t="s">
        <v>84</v>
      </c>
      <c r="J35" s="51">
        <v>0.29166666666666669</v>
      </c>
      <c r="K35" s="51">
        <v>0.33333333333333331</v>
      </c>
      <c r="L35" s="52">
        <f t="shared" si="3"/>
        <v>0</v>
      </c>
      <c r="M35" s="54">
        <f t="shared" si="4"/>
        <v>43284</v>
      </c>
      <c r="N35" s="55" t="s">
        <v>85</v>
      </c>
      <c r="O35" s="56">
        <v>0.29166666666666669</v>
      </c>
      <c r="P35" s="56">
        <v>0.33333333333333331</v>
      </c>
      <c r="Q35" s="52">
        <f t="shared" si="5"/>
        <v>4.166666666666663E-2</v>
      </c>
      <c r="R35" s="53">
        <f t="shared" si="6"/>
        <v>43292</v>
      </c>
      <c r="S35" s="53" t="s">
        <v>85</v>
      </c>
      <c r="T35" s="51">
        <v>0.29166666666666669</v>
      </c>
      <c r="U35" s="51">
        <v>0.33333333333333331</v>
      </c>
      <c r="V35" s="52">
        <f t="shared" si="7"/>
        <v>4.166666666666663E-2</v>
      </c>
      <c r="W35" s="57">
        <f t="shared" si="8"/>
        <v>0.12499999999999989</v>
      </c>
    </row>
    <row r="36" spans="3:23" ht="15.75" x14ac:dyDescent="0.25">
      <c r="C36" s="49" t="s">
        <v>168</v>
      </c>
      <c r="D36" s="50">
        <v>43278</v>
      </c>
      <c r="E36" s="51">
        <v>0.29166666666666669</v>
      </c>
      <c r="F36" s="51">
        <v>0.33333333333333331</v>
      </c>
      <c r="G36" s="52">
        <f t="shared" si="1"/>
        <v>4.166666666666663E-2</v>
      </c>
      <c r="H36" s="53">
        <f t="shared" si="2"/>
        <v>43279</v>
      </c>
      <c r="I36" s="53" t="s">
        <v>84</v>
      </c>
      <c r="J36" s="51">
        <v>0.29166666666666669</v>
      </c>
      <c r="K36" s="51">
        <v>0.33333333333333331</v>
      </c>
      <c r="L36" s="52">
        <f t="shared" si="3"/>
        <v>0</v>
      </c>
      <c r="M36" s="54">
        <f t="shared" si="4"/>
        <v>43285</v>
      </c>
      <c r="N36" s="55" t="s">
        <v>85</v>
      </c>
      <c r="O36" s="56">
        <v>0.29166666666666669</v>
      </c>
      <c r="P36" s="56">
        <v>0.33333333333333331</v>
      </c>
      <c r="Q36" s="52">
        <f t="shared" si="5"/>
        <v>4.166666666666663E-2</v>
      </c>
      <c r="R36" s="53">
        <f t="shared" si="6"/>
        <v>43293</v>
      </c>
      <c r="S36" s="53" t="s">
        <v>85</v>
      </c>
      <c r="T36" s="51">
        <v>0.29166666666666669</v>
      </c>
      <c r="U36" s="51">
        <v>0.33333333333333331</v>
      </c>
      <c r="V36" s="52">
        <f t="shared" si="7"/>
        <v>4.166666666666663E-2</v>
      </c>
      <c r="W36" s="57">
        <f t="shared" si="8"/>
        <v>0.12499999999999989</v>
      </c>
    </row>
    <row r="37" spans="3:23" ht="15.75" x14ac:dyDescent="0.25">
      <c r="C37" s="49" t="s">
        <v>169</v>
      </c>
      <c r="D37" s="50">
        <v>43279</v>
      </c>
      <c r="E37" s="51">
        <v>0.29166666666666669</v>
      </c>
      <c r="F37" s="51">
        <v>0.33333333333333331</v>
      </c>
      <c r="G37" s="52">
        <f t="shared" si="1"/>
        <v>4.166666666666663E-2</v>
      </c>
      <c r="H37" s="53">
        <f t="shared" si="2"/>
        <v>43280</v>
      </c>
      <c r="I37" s="53" t="s">
        <v>84</v>
      </c>
      <c r="J37" s="51">
        <v>0.29166666666666669</v>
      </c>
      <c r="K37" s="51">
        <v>0.33333333333333331</v>
      </c>
      <c r="L37" s="52">
        <f t="shared" si="3"/>
        <v>0</v>
      </c>
      <c r="M37" s="54">
        <f t="shared" si="4"/>
        <v>43286</v>
      </c>
      <c r="N37" s="55" t="s">
        <v>85</v>
      </c>
      <c r="O37" s="56">
        <v>0.29166666666666669</v>
      </c>
      <c r="P37" s="56">
        <v>0.33333333333333331</v>
      </c>
      <c r="Q37" s="52">
        <f t="shared" si="5"/>
        <v>4.166666666666663E-2</v>
      </c>
      <c r="R37" s="53">
        <f t="shared" si="6"/>
        <v>43294</v>
      </c>
      <c r="S37" s="53" t="s">
        <v>85</v>
      </c>
      <c r="T37" s="51">
        <v>0.29166666666666669</v>
      </c>
      <c r="U37" s="51">
        <v>0.33333333333333331</v>
      </c>
      <c r="V37" s="52">
        <f t="shared" si="7"/>
        <v>4.166666666666663E-2</v>
      </c>
      <c r="W37" s="57">
        <f t="shared" si="8"/>
        <v>0.12499999999999989</v>
      </c>
    </row>
    <row r="38" spans="3:23" ht="15.75" x14ac:dyDescent="0.25">
      <c r="C38" s="49" t="s">
        <v>170</v>
      </c>
      <c r="D38" s="50">
        <v>43280</v>
      </c>
      <c r="E38" s="51">
        <v>0.29166666666666669</v>
      </c>
      <c r="F38" s="51">
        <v>0.33333333333333331</v>
      </c>
      <c r="G38" s="52">
        <f t="shared" si="1"/>
        <v>4.166666666666663E-2</v>
      </c>
      <c r="H38" s="53">
        <f t="shared" si="2"/>
        <v>43281</v>
      </c>
      <c r="I38" s="53" t="s">
        <v>84</v>
      </c>
      <c r="J38" s="51">
        <v>0.29166666666666669</v>
      </c>
      <c r="K38" s="51">
        <v>0.33333333333333331</v>
      </c>
      <c r="L38" s="52">
        <f t="shared" si="3"/>
        <v>0</v>
      </c>
      <c r="M38" s="54">
        <f t="shared" si="4"/>
        <v>43287</v>
      </c>
      <c r="N38" s="55" t="s">
        <v>85</v>
      </c>
      <c r="O38" s="56">
        <v>0.29166666666666669</v>
      </c>
      <c r="P38" s="56">
        <v>0.33333333333333331</v>
      </c>
      <c r="Q38" s="52">
        <f t="shared" si="5"/>
        <v>4.166666666666663E-2</v>
      </c>
      <c r="R38" s="53">
        <f t="shared" si="6"/>
        <v>43295</v>
      </c>
      <c r="S38" s="53" t="s">
        <v>85</v>
      </c>
      <c r="T38" s="51">
        <v>0.29166666666666669</v>
      </c>
      <c r="U38" s="51">
        <v>0.33333333333333331</v>
      </c>
      <c r="V38" s="52">
        <f t="shared" si="7"/>
        <v>4.166666666666663E-2</v>
      </c>
      <c r="W38" s="57">
        <f t="shared" si="8"/>
        <v>0.12499999999999989</v>
      </c>
    </row>
    <row r="39" spans="3:23" ht="15.75" x14ac:dyDescent="0.25">
      <c r="C39" s="49" t="s">
        <v>171</v>
      </c>
      <c r="D39" s="50">
        <v>43281</v>
      </c>
      <c r="E39" s="51">
        <v>0.29166666666666669</v>
      </c>
      <c r="F39" s="51">
        <v>0.33333333333333331</v>
      </c>
      <c r="G39" s="52">
        <f t="shared" si="1"/>
        <v>4.166666666666663E-2</v>
      </c>
      <c r="H39" s="53">
        <f t="shared" si="2"/>
        <v>43282</v>
      </c>
      <c r="I39" s="53" t="s">
        <v>84</v>
      </c>
      <c r="J39" s="51">
        <v>0.29166666666666669</v>
      </c>
      <c r="K39" s="51">
        <v>0.33333333333333331</v>
      </c>
      <c r="L39" s="52">
        <f t="shared" si="3"/>
        <v>0</v>
      </c>
      <c r="M39" s="54">
        <f t="shared" si="4"/>
        <v>43288</v>
      </c>
      <c r="N39" s="55" t="s">
        <v>85</v>
      </c>
      <c r="O39" s="56">
        <v>0.29166666666666669</v>
      </c>
      <c r="P39" s="56">
        <v>0.33333333333333331</v>
      </c>
      <c r="Q39" s="52">
        <f t="shared" si="5"/>
        <v>4.166666666666663E-2</v>
      </c>
      <c r="R39" s="53">
        <f t="shared" si="6"/>
        <v>43296</v>
      </c>
      <c r="S39" s="53" t="s">
        <v>85</v>
      </c>
      <c r="T39" s="51">
        <v>0.29166666666666669</v>
      </c>
      <c r="U39" s="51">
        <v>0.33333333333333331</v>
      </c>
      <c r="V39" s="52">
        <f t="shared" si="7"/>
        <v>4.166666666666663E-2</v>
      </c>
      <c r="W39" s="57">
        <f t="shared" si="8"/>
        <v>0.12499999999999989</v>
      </c>
    </row>
    <row r="40" spans="3:23" ht="15.75" x14ac:dyDescent="0.25">
      <c r="C40" s="49" t="s">
        <v>172</v>
      </c>
      <c r="D40" s="50">
        <v>43282</v>
      </c>
      <c r="E40" s="51">
        <v>0.29166666666666669</v>
      </c>
      <c r="F40" s="51">
        <v>0.33333333333333331</v>
      </c>
      <c r="G40" s="52">
        <f t="shared" si="1"/>
        <v>4.166666666666663E-2</v>
      </c>
      <c r="H40" s="53">
        <f t="shared" si="2"/>
        <v>43283</v>
      </c>
      <c r="I40" s="53" t="s">
        <v>84</v>
      </c>
      <c r="J40" s="51">
        <v>0.29166666666666669</v>
      </c>
      <c r="K40" s="51">
        <v>0.33333333333333331</v>
      </c>
      <c r="L40" s="52">
        <f t="shared" si="3"/>
        <v>0</v>
      </c>
      <c r="M40" s="54">
        <f t="shared" si="4"/>
        <v>43289</v>
      </c>
      <c r="N40" s="55" t="s">
        <v>85</v>
      </c>
      <c r="O40" s="56">
        <v>0.29166666666666669</v>
      </c>
      <c r="P40" s="56">
        <v>0.33333333333333331</v>
      </c>
      <c r="Q40" s="52">
        <f t="shared" si="5"/>
        <v>4.166666666666663E-2</v>
      </c>
      <c r="R40" s="53">
        <f t="shared" si="6"/>
        <v>43297</v>
      </c>
      <c r="S40" s="53" t="s">
        <v>85</v>
      </c>
      <c r="T40" s="51">
        <v>0.29166666666666669</v>
      </c>
      <c r="U40" s="51">
        <v>0.33333333333333331</v>
      </c>
      <c r="V40" s="52">
        <f t="shared" si="7"/>
        <v>4.166666666666663E-2</v>
      </c>
      <c r="W40" s="57">
        <f t="shared" si="8"/>
        <v>0.12499999999999989</v>
      </c>
    </row>
    <row r="41" spans="3:23" ht="15.75" x14ac:dyDescent="0.25">
      <c r="C41" s="49" t="s">
        <v>173</v>
      </c>
      <c r="D41" s="50">
        <v>43283</v>
      </c>
      <c r="E41" s="51">
        <v>0.29166666666666669</v>
      </c>
      <c r="F41" s="51">
        <v>0.33333333333333331</v>
      </c>
      <c r="G41" s="52">
        <f t="shared" si="1"/>
        <v>4.166666666666663E-2</v>
      </c>
      <c r="H41" s="53">
        <f t="shared" si="2"/>
        <v>43284</v>
      </c>
      <c r="I41" s="53" t="s">
        <v>84</v>
      </c>
      <c r="J41" s="51">
        <v>0.29166666666666669</v>
      </c>
      <c r="K41" s="51">
        <v>0.33333333333333331</v>
      </c>
      <c r="L41" s="52">
        <f t="shared" si="3"/>
        <v>0</v>
      </c>
      <c r="M41" s="54">
        <f t="shared" si="4"/>
        <v>43290</v>
      </c>
      <c r="N41" s="55" t="s">
        <v>85</v>
      </c>
      <c r="O41" s="56">
        <v>0.29166666666666669</v>
      </c>
      <c r="P41" s="56">
        <v>0.33333333333333331</v>
      </c>
      <c r="Q41" s="52">
        <f t="shared" si="5"/>
        <v>4.166666666666663E-2</v>
      </c>
      <c r="R41" s="53">
        <f t="shared" si="6"/>
        <v>43298</v>
      </c>
      <c r="S41" s="53" t="s">
        <v>85</v>
      </c>
      <c r="T41" s="51">
        <v>0.29166666666666669</v>
      </c>
      <c r="U41" s="51">
        <v>0.33333333333333331</v>
      </c>
      <c r="V41" s="52">
        <f t="shared" si="7"/>
        <v>4.166666666666663E-2</v>
      </c>
      <c r="W41" s="57">
        <f t="shared" si="8"/>
        <v>0.12499999999999989</v>
      </c>
    </row>
    <row r="42" spans="3:23" ht="15.75" x14ac:dyDescent="0.25">
      <c r="C42" s="49" t="s">
        <v>174</v>
      </c>
      <c r="D42" s="50">
        <v>43284</v>
      </c>
      <c r="E42" s="51">
        <v>0.29166666666666669</v>
      </c>
      <c r="F42" s="51">
        <v>0.33333333333333331</v>
      </c>
      <c r="G42" s="52">
        <f t="shared" si="1"/>
        <v>4.166666666666663E-2</v>
      </c>
      <c r="H42" s="53">
        <f t="shared" si="2"/>
        <v>43285</v>
      </c>
      <c r="I42" s="53" t="s">
        <v>84</v>
      </c>
      <c r="J42" s="51">
        <v>0.29166666666666669</v>
      </c>
      <c r="K42" s="51">
        <v>0.33333333333333331</v>
      </c>
      <c r="L42" s="52">
        <f t="shared" si="3"/>
        <v>0</v>
      </c>
      <c r="M42" s="54">
        <f t="shared" si="4"/>
        <v>43291</v>
      </c>
      <c r="N42" s="55" t="s">
        <v>85</v>
      </c>
      <c r="O42" s="56">
        <v>0.29166666666666669</v>
      </c>
      <c r="P42" s="56">
        <v>0.33333333333333331</v>
      </c>
      <c r="Q42" s="52">
        <f t="shared" si="5"/>
        <v>4.166666666666663E-2</v>
      </c>
      <c r="R42" s="53">
        <f t="shared" si="6"/>
        <v>43299</v>
      </c>
      <c r="S42" s="53" t="s">
        <v>85</v>
      </c>
      <c r="T42" s="51">
        <v>0.29166666666666669</v>
      </c>
      <c r="U42" s="51">
        <v>0.33333333333333331</v>
      </c>
      <c r="V42" s="52">
        <f t="shared" si="7"/>
        <v>4.166666666666663E-2</v>
      </c>
      <c r="W42" s="57">
        <f t="shared" si="8"/>
        <v>0.12499999999999989</v>
      </c>
    </row>
    <row r="43" spans="3:23" ht="15.75" x14ac:dyDescent="0.25">
      <c r="C43" s="49" t="s">
        <v>175</v>
      </c>
      <c r="D43" s="50">
        <v>43285</v>
      </c>
      <c r="E43" s="51">
        <v>0.29166666666666669</v>
      </c>
      <c r="F43" s="51">
        <v>0.33333333333333331</v>
      </c>
      <c r="G43" s="52">
        <f t="shared" si="1"/>
        <v>4.166666666666663E-2</v>
      </c>
      <c r="H43" s="53">
        <f t="shared" si="2"/>
        <v>43286</v>
      </c>
      <c r="I43" s="53" t="s">
        <v>84</v>
      </c>
      <c r="J43" s="51">
        <v>0.29166666666666669</v>
      </c>
      <c r="K43" s="51">
        <v>0.33333333333333331</v>
      </c>
      <c r="L43" s="52">
        <f t="shared" si="3"/>
        <v>0</v>
      </c>
      <c r="M43" s="54">
        <f t="shared" si="4"/>
        <v>43292</v>
      </c>
      <c r="N43" s="55" t="s">
        <v>85</v>
      </c>
      <c r="O43" s="56">
        <v>0.29166666666666669</v>
      </c>
      <c r="P43" s="56">
        <v>0.33333333333333331</v>
      </c>
      <c r="Q43" s="52">
        <f t="shared" si="5"/>
        <v>4.166666666666663E-2</v>
      </c>
      <c r="R43" s="53">
        <f t="shared" si="6"/>
        <v>43300</v>
      </c>
      <c r="S43" s="53" t="s">
        <v>85</v>
      </c>
      <c r="T43" s="51">
        <v>0.29166666666666669</v>
      </c>
      <c r="U43" s="51">
        <v>0.33333333333333331</v>
      </c>
      <c r="V43" s="52">
        <f t="shared" si="7"/>
        <v>4.166666666666663E-2</v>
      </c>
      <c r="W43" s="57">
        <f t="shared" si="8"/>
        <v>0.12499999999999989</v>
      </c>
    </row>
    <row r="44" spans="3:23" ht="15.75" x14ac:dyDescent="0.25">
      <c r="C44" s="49" t="s">
        <v>176</v>
      </c>
      <c r="D44" s="50">
        <v>43286</v>
      </c>
      <c r="E44" s="51">
        <v>0.29166666666666669</v>
      </c>
      <c r="F44" s="51">
        <v>0.33333333333333331</v>
      </c>
      <c r="G44" s="52">
        <f t="shared" si="1"/>
        <v>4.166666666666663E-2</v>
      </c>
      <c r="H44" s="53">
        <f t="shared" si="2"/>
        <v>43287</v>
      </c>
      <c r="I44" s="53" t="s">
        <v>84</v>
      </c>
      <c r="J44" s="51">
        <v>0.29166666666666669</v>
      </c>
      <c r="K44" s="51">
        <v>0.33333333333333331</v>
      </c>
      <c r="L44" s="52">
        <f t="shared" si="3"/>
        <v>0</v>
      </c>
      <c r="M44" s="54">
        <f t="shared" si="4"/>
        <v>43293</v>
      </c>
      <c r="N44" s="55" t="s">
        <v>85</v>
      </c>
      <c r="O44" s="56">
        <v>0.29166666666666669</v>
      </c>
      <c r="P44" s="56">
        <v>0.33333333333333331</v>
      </c>
      <c r="Q44" s="52">
        <f t="shared" si="5"/>
        <v>4.166666666666663E-2</v>
      </c>
      <c r="R44" s="53">
        <f t="shared" si="6"/>
        <v>43301</v>
      </c>
      <c r="S44" s="53" t="s">
        <v>85</v>
      </c>
      <c r="T44" s="51">
        <v>0.29166666666666669</v>
      </c>
      <c r="U44" s="51">
        <v>0.33333333333333331</v>
      </c>
      <c r="V44" s="52">
        <f t="shared" si="7"/>
        <v>4.166666666666663E-2</v>
      </c>
      <c r="W44" s="57">
        <f t="shared" si="8"/>
        <v>0.12499999999999989</v>
      </c>
    </row>
    <row r="45" spans="3:23" ht="15.75" x14ac:dyDescent="0.25">
      <c r="C45" s="49" t="s">
        <v>177</v>
      </c>
      <c r="D45" s="50">
        <v>43287</v>
      </c>
      <c r="E45" s="51">
        <v>0.29166666666666669</v>
      </c>
      <c r="F45" s="51">
        <v>0.33333333333333331</v>
      </c>
      <c r="G45" s="52">
        <f t="shared" si="1"/>
        <v>4.166666666666663E-2</v>
      </c>
      <c r="H45" s="53">
        <f t="shared" si="2"/>
        <v>43288</v>
      </c>
      <c r="I45" s="53" t="s">
        <v>84</v>
      </c>
      <c r="J45" s="51">
        <v>0.29166666666666669</v>
      </c>
      <c r="K45" s="51">
        <v>0.33333333333333331</v>
      </c>
      <c r="L45" s="52">
        <f t="shared" si="3"/>
        <v>0</v>
      </c>
      <c r="M45" s="54">
        <f t="shared" si="4"/>
        <v>43294</v>
      </c>
      <c r="N45" s="55" t="s">
        <v>85</v>
      </c>
      <c r="O45" s="56">
        <v>0.29166666666666669</v>
      </c>
      <c r="P45" s="56">
        <v>0.33333333333333331</v>
      </c>
      <c r="Q45" s="52">
        <f t="shared" si="5"/>
        <v>4.166666666666663E-2</v>
      </c>
      <c r="R45" s="53">
        <f t="shared" si="6"/>
        <v>43302</v>
      </c>
      <c r="S45" s="53" t="s">
        <v>85</v>
      </c>
      <c r="T45" s="51">
        <v>0.29166666666666669</v>
      </c>
      <c r="U45" s="51">
        <v>0.33333333333333331</v>
      </c>
      <c r="V45" s="52">
        <f t="shared" si="7"/>
        <v>4.166666666666663E-2</v>
      </c>
      <c r="W45" s="57">
        <f t="shared" si="8"/>
        <v>0.12499999999999989</v>
      </c>
    </row>
    <row r="46" spans="3:23" ht="63" x14ac:dyDescent="0.25">
      <c r="C46" s="49" t="s">
        <v>178</v>
      </c>
      <c r="D46" s="50">
        <v>43288</v>
      </c>
      <c r="E46" s="51">
        <v>0.29166666666666669</v>
      </c>
      <c r="F46" s="51">
        <v>0.33333333333333331</v>
      </c>
      <c r="G46" s="52">
        <f t="shared" si="1"/>
        <v>4.166666666666663E-2</v>
      </c>
      <c r="H46" s="53">
        <f t="shared" si="2"/>
        <v>43289</v>
      </c>
      <c r="I46" s="53" t="s">
        <v>84</v>
      </c>
      <c r="J46" s="51">
        <v>0.29166666666666669</v>
      </c>
      <c r="K46" s="51">
        <v>0.33333333333333331</v>
      </c>
      <c r="L46" s="52">
        <f t="shared" si="3"/>
        <v>0</v>
      </c>
      <c r="M46" s="54">
        <f t="shared" si="4"/>
        <v>43295</v>
      </c>
      <c r="N46" s="55" t="s">
        <v>85</v>
      </c>
      <c r="O46" s="56">
        <v>0.29166666666666669</v>
      </c>
      <c r="P46" s="56">
        <v>0.33333333333333331</v>
      </c>
      <c r="Q46" s="52">
        <f t="shared" si="5"/>
        <v>4.166666666666663E-2</v>
      </c>
      <c r="R46" s="53">
        <f t="shared" si="6"/>
        <v>43303</v>
      </c>
      <c r="S46" s="53" t="s">
        <v>85</v>
      </c>
      <c r="T46" s="51">
        <v>0.29166666666666669</v>
      </c>
      <c r="U46" s="51">
        <v>0.33333333333333331</v>
      </c>
      <c r="V46" s="52">
        <f t="shared" si="7"/>
        <v>4.166666666666663E-2</v>
      </c>
      <c r="W46" s="57">
        <f t="shared" si="8"/>
        <v>0.12499999999999989</v>
      </c>
    </row>
    <row r="47" spans="3:23" ht="47.25" x14ac:dyDescent="0.25">
      <c r="C47" s="49" t="s">
        <v>179</v>
      </c>
      <c r="D47" s="50">
        <v>43289</v>
      </c>
      <c r="E47" s="51">
        <v>0.29166666666666669</v>
      </c>
      <c r="F47" s="51">
        <v>0.33333333333333331</v>
      </c>
      <c r="G47" s="52">
        <f t="shared" si="1"/>
        <v>4.166666666666663E-2</v>
      </c>
      <c r="H47" s="53">
        <f t="shared" si="2"/>
        <v>43290</v>
      </c>
      <c r="I47" s="53" t="s">
        <v>84</v>
      </c>
      <c r="J47" s="51">
        <v>0.29166666666666669</v>
      </c>
      <c r="K47" s="51">
        <v>0.33333333333333331</v>
      </c>
      <c r="L47" s="52">
        <f t="shared" si="3"/>
        <v>0</v>
      </c>
      <c r="M47" s="54">
        <f t="shared" si="4"/>
        <v>43296</v>
      </c>
      <c r="N47" s="55" t="s">
        <v>85</v>
      </c>
      <c r="O47" s="56">
        <v>0.29166666666666669</v>
      </c>
      <c r="P47" s="56">
        <v>0.33333333333333331</v>
      </c>
      <c r="Q47" s="52">
        <f t="shared" si="5"/>
        <v>4.166666666666663E-2</v>
      </c>
      <c r="R47" s="53">
        <f t="shared" si="6"/>
        <v>43304</v>
      </c>
      <c r="S47" s="53" t="s">
        <v>85</v>
      </c>
      <c r="T47" s="51">
        <v>0.29166666666666669</v>
      </c>
      <c r="U47" s="51">
        <v>0.33333333333333331</v>
      </c>
      <c r="V47" s="52">
        <f t="shared" si="7"/>
        <v>4.166666666666663E-2</v>
      </c>
      <c r="W47" s="57">
        <f t="shared" si="8"/>
        <v>0.12499999999999989</v>
      </c>
    </row>
    <row r="48" spans="3:23" ht="63" x14ac:dyDescent="0.25">
      <c r="C48" s="49" t="s">
        <v>180</v>
      </c>
      <c r="D48" s="50">
        <v>43290</v>
      </c>
      <c r="E48" s="51">
        <v>0.29166666666666669</v>
      </c>
      <c r="F48" s="51">
        <v>0.33333333333333331</v>
      </c>
      <c r="G48" s="52">
        <f t="shared" si="1"/>
        <v>4.166666666666663E-2</v>
      </c>
      <c r="H48" s="53">
        <f t="shared" si="2"/>
        <v>43291</v>
      </c>
      <c r="I48" s="53" t="s">
        <v>84</v>
      </c>
      <c r="J48" s="51">
        <v>0.29166666666666669</v>
      </c>
      <c r="K48" s="51">
        <v>0.33333333333333331</v>
      </c>
      <c r="L48" s="52">
        <f t="shared" si="3"/>
        <v>0</v>
      </c>
      <c r="M48" s="54">
        <f t="shared" si="4"/>
        <v>43297</v>
      </c>
      <c r="N48" s="55" t="s">
        <v>85</v>
      </c>
      <c r="O48" s="56">
        <v>0.29166666666666669</v>
      </c>
      <c r="P48" s="56">
        <v>0.33333333333333331</v>
      </c>
      <c r="Q48" s="52">
        <f t="shared" si="5"/>
        <v>4.166666666666663E-2</v>
      </c>
      <c r="R48" s="53">
        <f t="shared" si="6"/>
        <v>43305</v>
      </c>
      <c r="S48" s="53" t="s">
        <v>85</v>
      </c>
      <c r="T48" s="51">
        <v>0.29166666666666669</v>
      </c>
      <c r="U48" s="51">
        <v>0.33333333333333331</v>
      </c>
      <c r="V48" s="52">
        <f t="shared" si="7"/>
        <v>4.166666666666663E-2</v>
      </c>
      <c r="W48" s="57">
        <f t="shared" si="8"/>
        <v>0.12499999999999989</v>
      </c>
    </row>
    <row r="49" spans="3:23" ht="47.25" x14ac:dyDescent="0.25">
      <c r="C49" s="49" t="s">
        <v>181</v>
      </c>
      <c r="D49" s="50">
        <v>43291</v>
      </c>
      <c r="E49" s="51">
        <v>0.29166666666666669</v>
      </c>
      <c r="F49" s="51">
        <v>0.33333333333333331</v>
      </c>
      <c r="G49" s="52">
        <f t="shared" si="1"/>
        <v>4.166666666666663E-2</v>
      </c>
      <c r="H49" s="53">
        <f t="shared" si="2"/>
        <v>43292</v>
      </c>
      <c r="I49" s="53" t="s">
        <v>84</v>
      </c>
      <c r="J49" s="51">
        <v>0.29166666666666669</v>
      </c>
      <c r="K49" s="51">
        <v>0.33333333333333331</v>
      </c>
      <c r="L49" s="52">
        <f t="shared" si="3"/>
        <v>0</v>
      </c>
      <c r="M49" s="54">
        <f t="shared" si="4"/>
        <v>43298</v>
      </c>
      <c r="N49" s="55" t="s">
        <v>85</v>
      </c>
      <c r="O49" s="56">
        <v>0.29166666666666669</v>
      </c>
      <c r="P49" s="56">
        <v>0.33333333333333331</v>
      </c>
      <c r="Q49" s="52">
        <f t="shared" si="5"/>
        <v>4.166666666666663E-2</v>
      </c>
      <c r="R49" s="53">
        <f t="shared" si="6"/>
        <v>43306</v>
      </c>
      <c r="S49" s="53" t="s">
        <v>85</v>
      </c>
      <c r="T49" s="51">
        <v>0.29166666666666669</v>
      </c>
      <c r="U49" s="51">
        <v>0.33333333333333331</v>
      </c>
      <c r="V49" s="52">
        <f t="shared" si="7"/>
        <v>4.166666666666663E-2</v>
      </c>
      <c r="W49" s="57">
        <f t="shared" si="8"/>
        <v>0.12499999999999989</v>
      </c>
    </row>
    <row r="50" spans="3:23" ht="47.25" x14ac:dyDescent="0.25">
      <c r="C50" s="49" t="s">
        <v>182</v>
      </c>
      <c r="D50" s="50">
        <v>43292</v>
      </c>
      <c r="E50" s="51">
        <v>0.29166666666666669</v>
      </c>
      <c r="F50" s="51">
        <v>0.33333333333333331</v>
      </c>
      <c r="G50" s="52">
        <f t="shared" si="1"/>
        <v>4.166666666666663E-2</v>
      </c>
      <c r="H50" s="53">
        <f t="shared" si="2"/>
        <v>43293</v>
      </c>
      <c r="I50" s="53" t="s">
        <v>84</v>
      </c>
      <c r="J50" s="51">
        <v>0.29166666666666669</v>
      </c>
      <c r="K50" s="51">
        <v>0.33333333333333331</v>
      </c>
      <c r="L50" s="52">
        <f t="shared" si="3"/>
        <v>0</v>
      </c>
      <c r="M50" s="54">
        <f t="shared" si="4"/>
        <v>43299</v>
      </c>
      <c r="N50" s="55" t="s">
        <v>85</v>
      </c>
      <c r="O50" s="56">
        <v>0.29166666666666669</v>
      </c>
      <c r="P50" s="56">
        <v>0.33333333333333331</v>
      </c>
      <c r="Q50" s="52">
        <f t="shared" si="5"/>
        <v>4.166666666666663E-2</v>
      </c>
      <c r="R50" s="53">
        <f t="shared" si="6"/>
        <v>43307</v>
      </c>
      <c r="S50" s="53" t="s">
        <v>85</v>
      </c>
      <c r="T50" s="51">
        <v>0.29166666666666669</v>
      </c>
      <c r="U50" s="51">
        <v>0.33333333333333331</v>
      </c>
      <c r="V50" s="52">
        <f t="shared" si="7"/>
        <v>4.166666666666663E-2</v>
      </c>
      <c r="W50" s="57">
        <f t="shared" si="8"/>
        <v>0.12499999999999989</v>
      </c>
    </row>
    <row r="51" spans="3:23" ht="47.25" x14ac:dyDescent="0.25">
      <c r="C51" s="49" t="s">
        <v>183</v>
      </c>
      <c r="D51" s="50">
        <v>43293</v>
      </c>
      <c r="E51" s="51">
        <v>0.29166666666666669</v>
      </c>
      <c r="F51" s="51">
        <v>0.33333333333333331</v>
      </c>
      <c r="G51" s="52">
        <f t="shared" si="1"/>
        <v>4.166666666666663E-2</v>
      </c>
      <c r="H51" s="53">
        <f t="shared" si="2"/>
        <v>43294</v>
      </c>
      <c r="I51" s="53" t="s">
        <v>84</v>
      </c>
      <c r="J51" s="51">
        <v>0.29166666666666669</v>
      </c>
      <c r="K51" s="51">
        <v>0.33333333333333331</v>
      </c>
      <c r="L51" s="52">
        <f t="shared" si="3"/>
        <v>0</v>
      </c>
      <c r="M51" s="54">
        <f t="shared" si="4"/>
        <v>43300</v>
      </c>
      <c r="N51" s="55" t="s">
        <v>85</v>
      </c>
      <c r="O51" s="56">
        <v>0.29166666666666669</v>
      </c>
      <c r="P51" s="56">
        <v>0.33333333333333331</v>
      </c>
      <c r="Q51" s="52">
        <f t="shared" si="5"/>
        <v>4.166666666666663E-2</v>
      </c>
      <c r="R51" s="53">
        <f t="shared" si="6"/>
        <v>43308</v>
      </c>
      <c r="S51" s="53" t="s">
        <v>85</v>
      </c>
      <c r="T51" s="51">
        <v>0.29166666666666669</v>
      </c>
      <c r="U51" s="51">
        <v>0.33333333333333331</v>
      </c>
      <c r="V51" s="52">
        <f t="shared" si="7"/>
        <v>4.166666666666663E-2</v>
      </c>
      <c r="W51" s="57">
        <f t="shared" si="8"/>
        <v>0.12499999999999989</v>
      </c>
    </row>
    <row r="52" spans="3:23" ht="47.25" x14ac:dyDescent="0.25">
      <c r="C52" s="49" t="s">
        <v>184</v>
      </c>
      <c r="D52" s="50">
        <v>43294</v>
      </c>
      <c r="E52" s="51">
        <v>0.29166666666666669</v>
      </c>
      <c r="F52" s="51">
        <v>0.33333333333333331</v>
      </c>
      <c r="G52" s="52">
        <f t="shared" si="1"/>
        <v>4.166666666666663E-2</v>
      </c>
      <c r="H52" s="53">
        <f t="shared" si="2"/>
        <v>43295</v>
      </c>
      <c r="I52" s="53" t="s">
        <v>84</v>
      </c>
      <c r="J52" s="51">
        <v>0.29166666666666669</v>
      </c>
      <c r="K52" s="51">
        <v>0.33333333333333331</v>
      </c>
      <c r="L52" s="52">
        <f t="shared" si="3"/>
        <v>0</v>
      </c>
      <c r="M52" s="54">
        <f t="shared" si="4"/>
        <v>43301</v>
      </c>
      <c r="N52" s="55" t="s">
        <v>85</v>
      </c>
      <c r="O52" s="56">
        <v>0.29166666666666669</v>
      </c>
      <c r="P52" s="56">
        <v>0.33333333333333331</v>
      </c>
      <c r="Q52" s="52">
        <f t="shared" si="5"/>
        <v>4.166666666666663E-2</v>
      </c>
      <c r="R52" s="53">
        <f t="shared" si="6"/>
        <v>43309</v>
      </c>
      <c r="S52" s="53" t="s">
        <v>85</v>
      </c>
      <c r="T52" s="51">
        <v>0.29166666666666669</v>
      </c>
      <c r="U52" s="51">
        <v>0.33333333333333331</v>
      </c>
      <c r="V52" s="52">
        <f t="shared" si="7"/>
        <v>4.166666666666663E-2</v>
      </c>
      <c r="W52" s="57">
        <f t="shared" si="8"/>
        <v>0.12499999999999989</v>
      </c>
    </row>
    <row r="53" spans="3:23" ht="47.25" x14ac:dyDescent="0.25">
      <c r="C53" s="49" t="s">
        <v>185</v>
      </c>
      <c r="D53" s="50">
        <v>43295</v>
      </c>
      <c r="E53" s="51">
        <v>0.29166666666666669</v>
      </c>
      <c r="F53" s="51">
        <v>0.33333333333333331</v>
      </c>
      <c r="G53" s="52">
        <f t="shared" si="1"/>
        <v>4.166666666666663E-2</v>
      </c>
      <c r="H53" s="53">
        <f t="shared" si="2"/>
        <v>43296</v>
      </c>
      <c r="I53" s="53" t="s">
        <v>84</v>
      </c>
      <c r="J53" s="51">
        <v>0.29166666666666669</v>
      </c>
      <c r="K53" s="51">
        <v>0.33333333333333331</v>
      </c>
      <c r="L53" s="52">
        <f t="shared" si="3"/>
        <v>0</v>
      </c>
      <c r="M53" s="54">
        <f t="shared" si="4"/>
        <v>43302</v>
      </c>
      <c r="N53" s="55" t="s">
        <v>85</v>
      </c>
      <c r="O53" s="56">
        <v>0.29166666666666669</v>
      </c>
      <c r="P53" s="56">
        <v>0.33333333333333331</v>
      </c>
      <c r="Q53" s="52">
        <f t="shared" si="5"/>
        <v>4.166666666666663E-2</v>
      </c>
      <c r="R53" s="53">
        <f t="shared" si="6"/>
        <v>43310</v>
      </c>
      <c r="S53" s="53" t="s">
        <v>85</v>
      </c>
      <c r="T53" s="51">
        <v>0.29166666666666669</v>
      </c>
      <c r="U53" s="51">
        <v>0.33333333333333331</v>
      </c>
      <c r="V53" s="52">
        <f t="shared" si="7"/>
        <v>4.166666666666663E-2</v>
      </c>
      <c r="W53" s="57">
        <f t="shared" si="8"/>
        <v>0.12499999999999989</v>
      </c>
    </row>
    <row r="54" spans="3:23" ht="47.25" x14ac:dyDescent="0.25">
      <c r="C54" s="49" t="s">
        <v>186</v>
      </c>
      <c r="D54" s="50">
        <v>43296</v>
      </c>
      <c r="E54" s="51">
        <v>0.29166666666666669</v>
      </c>
      <c r="F54" s="51">
        <v>0.33333333333333331</v>
      </c>
      <c r="G54" s="52">
        <f t="shared" si="1"/>
        <v>4.166666666666663E-2</v>
      </c>
      <c r="H54" s="53">
        <f t="shared" si="2"/>
        <v>43297</v>
      </c>
      <c r="I54" s="53" t="s">
        <v>84</v>
      </c>
      <c r="J54" s="51">
        <v>0.29166666666666669</v>
      </c>
      <c r="K54" s="51">
        <v>0.33333333333333331</v>
      </c>
      <c r="L54" s="52">
        <f t="shared" si="3"/>
        <v>0</v>
      </c>
      <c r="M54" s="54">
        <f t="shared" si="4"/>
        <v>43303</v>
      </c>
      <c r="N54" s="55" t="s">
        <v>85</v>
      </c>
      <c r="O54" s="56">
        <v>0.29166666666666669</v>
      </c>
      <c r="P54" s="56">
        <v>0.33333333333333331</v>
      </c>
      <c r="Q54" s="52">
        <f t="shared" si="5"/>
        <v>4.166666666666663E-2</v>
      </c>
      <c r="R54" s="53">
        <f t="shared" si="6"/>
        <v>43311</v>
      </c>
      <c r="S54" s="53" t="s">
        <v>85</v>
      </c>
      <c r="T54" s="51">
        <v>0.29166666666666669</v>
      </c>
      <c r="U54" s="51">
        <v>0.33333333333333331</v>
      </c>
      <c r="V54" s="52">
        <f t="shared" si="7"/>
        <v>4.166666666666663E-2</v>
      </c>
      <c r="W54" s="57">
        <f t="shared" si="8"/>
        <v>0.12499999999999989</v>
      </c>
    </row>
    <row r="55" spans="3:23" ht="47.25" x14ac:dyDescent="0.25">
      <c r="C55" s="49" t="s">
        <v>187</v>
      </c>
      <c r="D55" s="50">
        <v>43297</v>
      </c>
      <c r="E55" s="51">
        <v>0.29166666666666669</v>
      </c>
      <c r="F55" s="51">
        <v>0.33333333333333331</v>
      </c>
      <c r="G55" s="52">
        <f t="shared" si="1"/>
        <v>4.166666666666663E-2</v>
      </c>
      <c r="H55" s="53">
        <f t="shared" si="2"/>
        <v>43298</v>
      </c>
      <c r="I55" s="53" t="s">
        <v>84</v>
      </c>
      <c r="J55" s="51">
        <v>0.29166666666666669</v>
      </c>
      <c r="K55" s="51">
        <v>0.33333333333333331</v>
      </c>
      <c r="L55" s="52">
        <f t="shared" si="3"/>
        <v>0</v>
      </c>
      <c r="M55" s="54">
        <f t="shared" si="4"/>
        <v>43304</v>
      </c>
      <c r="N55" s="55" t="s">
        <v>85</v>
      </c>
      <c r="O55" s="56">
        <v>0.29166666666666669</v>
      </c>
      <c r="P55" s="56">
        <v>0.33333333333333331</v>
      </c>
      <c r="Q55" s="52">
        <f t="shared" si="5"/>
        <v>4.166666666666663E-2</v>
      </c>
      <c r="R55" s="53">
        <f t="shared" si="6"/>
        <v>43312</v>
      </c>
      <c r="S55" s="53" t="s">
        <v>85</v>
      </c>
      <c r="T55" s="51">
        <v>0.29166666666666669</v>
      </c>
      <c r="U55" s="51">
        <v>0.33333333333333331</v>
      </c>
      <c r="V55" s="52">
        <f t="shared" si="7"/>
        <v>4.166666666666663E-2</v>
      </c>
      <c r="W55" s="57">
        <f t="shared" si="8"/>
        <v>0.12499999999999989</v>
      </c>
    </row>
    <row r="56" spans="3:23" ht="47.25" x14ac:dyDescent="0.25">
      <c r="C56" s="49" t="s">
        <v>188</v>
      </c>
      <c r="D56" s="50">
        <v>43298</v>
      </c>
      <c r="E56" s="51">
        <v>0.29166666666666669</v>
      </c>
      <c r="F56" s="51">
        <v>0.33333333333333331</v>
      </c>
      <c r="G56" s="52">
        <f t="shared" si="1"/>
        <v>4.166666666666663E-2</v>
      </c>
      <c r="H56" s="53">
        <f t="shared" si="2"/>
        <v>43299</v>
      </c>
      <c r="I56" s="53" t="s">
        <v>84</v>
      </c>
      <c r="J56" s="51">
        <v>0.29166666666666669</v>
      </c>
      <c r="K56" s="51">
        <v>0.33333333333333331</v>
      </c>
      <c r="L56" s="52">
        <f t="shared" si="3"/>
        <v>0</v>
      </c>
      <c r="M56" s="54">
        <f t="shared" si="4"/>
        <v>43305</v>
      </c>
      <c r="N56" s="55" t="s">
        <v>85</v>
      </c>
      <c r="O56" s="56">
        <v>0.29166666666666669</v>
      </c>
      <c r="P56" s="56">
        <v>0.33333333333333331</v>
      </c>
      <c r="Q56" s="52">
        <f t="shared" si="5"/>
        <v>4.166666666666663E-2</v>
      </c>
      <c r="R56" s="53">
        <f t="shared" si="6"/>
        <v>43313</v>
      </c>
      <c r="S56" s="53" t="s">
        <v>85</v>
      </c>
      <c r="T56" s="51">
        <v>0.29166666666666669</v>
      </c>
      <c r="U56" s="51">
        <v>0.33333333333333331</v>
      </c>
      <c r="V56" s="52">
        <f t="shared" si="7"/>
        <v>4.166666666666663E-2</v>
      </c>
      <c r="W56" s="57">
        <f t="shared" si="8"/>
        <v>0.12499999999999989</v>
      </c>
    </row>
    <row r="57" spans="3:23" ht="15.75" x14ac:dyDescent="0.25">
      <c r="C57" s="49" t="s">
        <v>189</v>
      </c>
      <c r="D57" s="50">
        <v>43299</v>
      </c>
      <c r="E57" s="51">
        <v>0.29166666666666669</v>
      </c>
      <c r="F57" s="51">
        <v>0.33333333333333331</v>
      </c>
      <c r="G57" s="52">
        <f t="shared" si="1"/>
        <v>4.166666666666663E-2</v>
      </c>
      <c r="H57" s="53">
        <f t="shared" si="2"/>
        <v>43300</v>
      </c>
      <c r="I57" s="53" t="s">
        <v>84</v>
      </c>
      <c r="J57" s="51">
        <v>0.29166666666666669</v>
      </c>
      <c r="K57" s="51">
        <v>0.33333333333333331</v>
      </c>
      <c r="L57" s="52">
        <f t="shared" si="3"/>
        <v>0</v>
      </c>
      <c r="M57" s="54">
        <f t="shared" si="4"/>
        <v>43306</v>
      </c>
      <c r="N57" s="55" t="s">
        <v>85</v>
      </c>
      <c r="O57" s="56">
        <v>0.29166666666666669</v>
      </c>
      <c r="P57" s="56">
        <v>0.33333333333333331</v>
      </c>
      <c r="Q57" s="52">
        <f t="shared" si="5"/>
        <v>4.166666666666663E-2</v>
      </c>
      <c r="R57" s="53">
        <f t="shared" si="6"/>
        <v>43314</v>
      </c>
      <c r="S57" s="53" t="s">
        <v>85</v>
      </c>
      <c r="T57" s="51">
        <v>0.29166666666666669</v>
      </c>
      <c r="U57" s="51">
        <v>0.33333333333333331</v>
      </c>
      <c r="V57" s="52">
        <f t="shared" si="7"/>
        <v>4.166666666666663E-2</v>
      </c>
      <c r="W57" s="57">
        <f t="shared" si="8"/>
        <v>0.12499999999999989</v>
      </c>
    </row>
    <row r="58" spans="3:23" ht="47.25" x14ac:dyDescent="0.25">
      <c r="C58" s="70" t="s">
        <v>190</v>
      </c>
      <c r="D58" s="50">
        <v>43300</v>
      </c>
      <c r="E58" s="51">
        <v>0.29166666666666669</v>
      </c>
      <c r="F58" s="51">
        <v>0.33333333333333331</v>
      </c>
      <c r="G58" s="52">
        <f t="shared" si="1"/>
        <v>4.166666666666663E-2</v>
      </c>
      <c r="H58" s="53">
        <f t="shared" si="2"/>
        <v>43301</v>
      </c>
      <c r="I58" s="53" t="s">
        <v>84</v>
      </c>
      <c r="J58" s="51">
        <v>0.29166666666666669</v>
      </c>
      <c r="K58" s="51">
        <v>0.33333333333333331</v>
      </c>
      <c r="L58" s="52">
        <f t="shared" si="3"/>
        <v>0</v>
      </c>
      <c r="M58" s="54">
        <f t="shared" si="4"/>
        <v>43307</v>
      </c>
      <c r="N58" s="55" t="s">
        <v>85</v>
      </c>
      <c r="O58" s="56">
        <v>0.29166666666666669</v>
      </c>
      <c r="P58" s="56">
        <v>0.33333333333333331</v>
      </c>
      <c r="Q58" s="52">
        <f t="shared" si="5"/>
        <v>4.166666666666663E-2</v>
      </c>
      <c r="R58" s="53">
        <f t="shared" si="6"/>
        <v>43315</v>
      </c>
      <c r="S58" s="53" t="s">
        <v>85</v>
      </c>
      <c r="T58" s="51">
        <v>0.29166666666666669</v>
      </c>
      <c r="U58" s="51">
        <v>0.33333333333333331</v>
      </c>
      <c r="V58" s="52">
        <f t="shared" si="7"/>
        <v>4.166666666666663E-2</v>
      </c>
      <c r="W58" s="57">
        <f t="shared" si="8"/>
        <v>0.12499999999999989</v>
      </c>
    </row>
    <row r="59" spans="3:23" ht="15.75" x14ac:dyDescent="0.25">
      <c r="C59" s="49" t="s">
        <v>191</v>
      </c>
      <c r="D59" s="50">
        <v>43301</v>
      </c>
      <c r="E59" s="51">
        <v>0.29166666666666669</v>
      </c>
      <c r="F59" s="51">
        <v>0.33333333333333331</v>
      </c>
      <c r="G59" s="52">
        <f t="shared" si="1"/>
        <v>4.166666666666663E-2</v>
      </c>
      <c r="H59" s="53">
        <f t="shared" si="2"/>
        <v>43302</v>
      </c>
      <c r="I59" s="53" t="s">
        <v>84</v>
      </c>
      <c r="J59" s="51">
        <v>0.29166666666666669</v>
      </c>
      <c r="K59" s="51">
        <v>0.33333333333333331</v>
      </c>
      <c r="L59" s="52">
        <f t="shared" si="3"/>
        <v>0</v>
      </c>
      <c r="M59" s="54">
        <f t="shared" si="4"/>
        <v>43308</v>
      </c>
      <c r="N59" s="55" t="s">
        <v>85</v>
      </c>
      <c r="O59" s="56">
        <v>0.29166666666666669</v>
      </c>
      <c r="P59" s="56">
        <v>0.33333333333333331</v>
      </c>
      <c r="Q59" s="52">
        <f t="shared" si="5"/>
        <v>4.166666666666663E-2</v>
      </c>
      <c r="R59" s="53">
        <f t="shared" si="6"/>
        <v>43316</v>
      </c>
      <c r="S59" s="53" t="s">
        <v>85</v>
      </c>
      <c r="T59" s="51">
        <v>0.29166666666666669</v>
      </c>
      <c r="U59" s="51">
        <v>0.33333333333333331</v>
      </c>
      <c r="V59" s="52">
        <f t="shared" si="7"/>
        <v>4.166666666666663E-2</v>
      </c>
      <c r="W59" s="57">
        <f t="shared" si="8"/>
        <v>0.12499999999999989</v>
      </c>
    </row>
    <row r="60" spans="3:23" ht="47.25" x14ac:dyDescent="0.25">
      <c r="C60" s="49" t="s">
        <v>192</v>
      </c>
      <c r="D60" s="50">
        <v>43302</v>
      </c>
      <c r="E60" s="51">
        <v>0.29166666666666669</v>
      </c>
      <c r="F60" s="51">
        <v>0.33333333333333331</v>
      </c>
      <c r="G60" s="52">
        <f t="shared" si="1"/>
        <v>4.166666666666663E-2</v>
      </c>
      <c r="H60" s="53">
        <f t="shared" si="2"/>
        <v>43303</v>
      </c>
      <c r="I60" s="53" t="s">
        <v>84</v>
      </c>
      <c r="J60" s="51">
        <v>0.29166666666666669</v>
      </c>
      <c r="K60" s="51">
        <v>0.33333333333333331</v>
      </c>
      <c r="L60" s="52">
        <f t="shared" si="3"/>
        <v>0</v>
      </c>
      <c r="M60" s="54">
        <f t="shared" si="4"/>
        <v>43309</v>
      </c>
      <c r="N60" s="55" t="s">
        <v>85</v>
      </c>
      <c r="O60" s="56">
        <v>0.29166666666666669</v>
      </c>
      <c r="P60" s="56">
        <v>0.33333333333333331</v>
      </c>
      <c r="Q60" s="52">
        <f t="shared" si="5"/>
        <v>4.166666666666663E-2</v>
      </c>
      <c r="R60" s="53">
        <f t="shared" si="6"/>
        <v>43317</v>
      </c>
      <c r="S60" s="53" t="s">
        <v>85</v>
      </c>
      <c r="T60" s="51">
        <v>0.29166666666666669</v>
      </c>
      <c r="U60" s="51">
        <v>0.33333333333333331</v>
      </c>
      <c r="V60" s="52">
        <f t="shared" si="7"/>
        <v>4.166666666666663E-2</v>
      </c>
      <c r="W60" s="57">
        <f t="shared" si="8"/>
        <v>0.12499999999999989</v>
      </c>
    </row>
    <row r="61" spans="3:23" ht="63" x14ac:dyDescent="0.25">
      <c r="C61" s="49" t="s">
        <v>193</v>
      </c>
      <c r="D61" s="50">
        <v>43303</v>
      </c>
      <c r="E61" s="51">
        <v>0.29166666666666669</v>
      </c>
      <c r="F61" s="51">
        <v>0.33333333333333331</v>
      </c>
      <c r="G61" s="52">
        <f t="shared" si="1"/>
        <v>4.166666666666663E-2</v>
      </c>
      <c r="H61" s="53">
        <f t="shared" si="2"/>
        <v>43304</v>
      </c>
      <c r="I61" s="53" t="s">
        <v>84</v>
      </c>
      <c r="J61" s="51">
        <v>0.29166666666666669</v>
      </c>
      <c r="K61" s="51">
        <v>0.33333333333333331</v>
      </c>
      <c r="L61" s="52">
        <f t="shared" si="3"/>
        <v>0</v>
      </c>
      <c r="M61" s="54">
        <f t="shared" si="4"/>
        <v>43310</v>
      </c>
      <c r="N61" s="55" t="s">
        <v>85</v>
      </c>
      <c r="O61" s="56">
        <v>0.29166666666666669</v>
      </c>
      <c r="P61" s="56">
        <v>0.33333333333333331</v>
      </c>
      <c r="Q61" s="52">
        <f t="shared" si="5"/>
        <v>4.166666666666663E-2</v>
      </c>
      <c r="R61" s="53">
        <f t="shared" si="6"/>
        <v>43318</v>
      </c>
      <c r="S61" s="53" t="s">
        <v>85</v>
      </c>
      <c r="T61" s="51">
        <v>0.29166666666666669</v>
      </c>
      <c r="U61" s="51">
        <v>0.33333333333333331</v>
      </c>
      <c r="V61" s="52">
        <f t="shared" si="7"/>
        <v>4.166666666666663E-2</v>
      </c>
      <c r="W61" s="57">
        <f t="shared" si="8"/>
        <v>0.12499999999999989</v>
      </c>
    </row>
    <row r="62" spans="3:23" ht="15.75" x14ac:dyDescent="0.25">
      <c r="C62" s="49" t="s">
        <v>194</v>
      </c>
      <c r="D62" s="50">
        <v>43304</v>
      </c>
      <c r="E62" s="51">
        <v>0.29166666666666669</v>
      </c>
      <c r="F62" s="51">
        <v>0.33333333333333331</v>
      </c>
      <c r="G62" s="52">
        <f t="shared" si="1"/>
        <v>4.166666666666663E-2</v>
      </c>
      <c r="H62" s="53">
        <f t="shared" si="2"/>
        <v>43305</v>
      </c>
      <c r="I62" s="53" t="s">
        <v>84</v>
      </c>
      <c r="J62" s="51">
        <v>0.29166666666666669</v>
      </c>
      <c r="K62" s="51">
        <v>0.33333333333333331</v>
      </c>
      <c r="L62" s="52">
        <f t="shared" si="3"/>
        <v>0</v>
      </c>
      <c r="M62" s="54">
        <f t="shared" si="4"/>
        <v>43311</v>
      </c>
      <c r="N62" s="55" t="s">
        <v>85</v>
      </c>
      <c r="O62" s="56">
        <v>0.29166666666666669</v>
      </c>
      <c r="P62" s="56">
        <v>0.33333333333333331</v>
      </c>
      <c r="Q62" s="52">
        <f t="shared" si="5"/>
        <v>4.166666666666663E-2</v>
      </c>
      <c r="R62" s="53">
        <f t="shared" si="6"/>
        <v>43319</v>
      </c>
      <c r="S62" s="53" t="s">
        <v>85</v>
      </c>
      <c r="T62" s="51">
        <v>0.29166666666666669</v>
      </c>
      <c r="U62" s="51">
        <v>0.33333333333333331</v>
      </c>
      <c r="V62" s="52">
        <f t="shared" si="7"/>
        <v>4.166666666666663E-2</v>
      </c>
      <c r="W62" s="57">
        <f t="shared" si="8"/>
        <v>0.12499999999999989</v>
      </c>
    </row>
    <row r="63" spans="3:23" ht="31.5" x14ac:dyDescent="0.25">
      <c r="C63" s="49" t="s">
        <v>195</v>
      </c>
      <c r="D63" s="50">
        <v>43305</v>
      </c>
      <c r="E63" s="51">
        <v>0.29166666666666669</v>
      </c>
      <c r="F63" s="51">
        <v>0.33333333333333331</v>
      </c>
      <c r="G63" s="52">
        <f t="shared" si="1"/>
        <v>4.166666666666663E-2</v>
      </c>
      <c r="H63" s="53">
        <f t="shared" si="2"/>
        <v>43306</v>
      </c>
      <c r="I63" s="53" t="s">
        <v>84</v>
      </c>
      <c r="J63" s="51">
        <v>0.29166666666666669</v>
      </c>
      <c r="K63" s="51">
        <v>0.33333333333333331</v>
      </c>
      <c r="L63" s="52">
        <f t="shared" si="3"/>
        <v>0</v>
      </c>
      <c r="M63" s="54">
        <f t="shared" si="4"/>
        <v>43312</v>
      </c>
      <c r="N63" s="55" t="s">
        <v>85</v>
      </c>
      <c r="O63" s="56">
        <v>0.29166666666666669</v>
      </c>
      <c r="P63" s="56">
        <v>0.33333333333333331</v>
      </c>
      <c r="Q63" s="52">
        <f t="shared" si="5"/>
        <v>4.166666666666663E-2</v>
      </c>
      <c r="R63" s="53">
        <f t="shared" si="6"/>
        <v>43320</v>
      </c>
      <c r="S63" s="53" t="s">
        <v>85</v>
      </c>
      <c r="T63" s="51">
        <v>0.29166666666666669</v>
      </c>
      <c r="U63" s="51">
        <v>0.33333333333333331</v>
      </c>
      <c r="V63" s="52">
        <f t="shared" si="7"/>
        <v>4.166666666666663E-2</v>
      </c>
      <c r="W63" s="57">
        <f t="shared" si="8"/>
        <v>0.12499999999999989</v>
      </c>
    </row>
    <row r="64" spans="3:23" ht="15.75" x14ac:dyDescent="0.25">
      <c r="C64" s="49" t="s">
        <v>196</v>
      </c>
      <c r="D64" s="50">
        <v>43306</v>
      </c>
      <c r="E64" s="51">
        <v>0.29166666666666669</v>
      </c>
      <c r="F64" s="51">
        <v>0.33333333333333331</v>
      </c>
      <c r="G64" s="52">
        <f t="shared" si="1"/>
        <v>4.166666666666663E-2</v>
      </c>
      <c r="H64" s="53">
        <f t="shared" si="2"/>
        <v>43307</v>
      </c>
      <c r="I64" s="53" t="s">
        <v>84</v>
      </c>
      <c r="J64" s="51">
        <v>0.29166666666666669</v>
      </c>
      <c r="K64" s="51">
        <v>0.33333333333333331</v>
      </c>
      <c r="L64" s="52">
        <f t="shared" si="3"/>
        <v>0</v>
      </c>
      <c r="M64" s="54">
        <f t="shared" si="4"/>
        <v>43313</v>
      </c>
      <c r="N64" s="55" t="s">
        <v>85</v>
      </c>
      <c r="O64" s="56">
        <v>0.29166666666666669</v>
      </c>
      <c r="P64" s="56">
        <v>0.33333333333333331</v>
      </c>
      <c r="Q64" s="52">
        <f t="shared" si="5"/>
        <v>4.166666666666663E-2</v>
      </c>
      <c r="R64" s="53">
        <f t="shared" si="6"/>
        <v>43321</v>
      </c>
      <c r="S64" s="53" t="s">
        <v>85</v>
      </c>
      <c r="T64" s="51">
        <v>0.29166666666666669</v>
      </c>
      <c r="U64" s="51">
        <v>0.33333333333333331</v>
      </c>
      <c r="V64" s="52">
        <f t="shared" si="7"/>
        <v>4.166666666666663E-2</v>
      </c>
      <c r="W64" s="57">
        <f t="shared" si="8"/>
        <v>0.12499999999999989</v>
      </c>
    </row>
    <row r="65" spans="3:23" ht="47.25" x14ac:dyDescent="0.25">
      <c r="C65" s="49" t="s">
        <v>197</v>
      </c>
      <c r="D65" s="50">
        <v>43307</v>
      </c>
      <c r="E65" s="51">
        <v>0.29166666666666669</v>
      </c>
      <c r="F65" s="51">
        <v>0.33333333333333331</v>
      </c>
      <c r="G65" s="52">
        <f t="shared" si="1"/>
        <v>4.166666666666663E-2</v>
      </c>
      <c r="H65" s="53">
        <f t="shared" si="2"/>
        <v>43308</v>
      </c>
      <c r="I65" s="53" t="s">
        <v>84</v>
      </c>
      <c r="J65" s="51">
        <v>0.29166666666666669</v>
      </c>
      <c r="K65" s="51">
        <v>0.33333333333333331</v>
      </c>
      <c r="L65" s="52">
        <f t="shared" si="3"/>
        <v>0</v>
      </c>
      <c r="M65" s="54">
        <f t="shared" si="4"/>
        <v>43314</v>
      </c>
      <c r="N65" s="55" t="s">
        <v>85</v>
      </c>
      <c r="O65" s="56">
        <v>0.29166666666666669</v>
      </c>
      <c r="P65" s="56">
        <v>0.33333333333333331</v>
      </c>
      <c r="Q65" s="52">
        <f t="shared" si="5"/>
        <v>4.166666666666663E-2</v>
      </c>
      <c r="R65" s="53">
        <f t="shared" si="6"/>
        <v>43322</v>
      </c>
      <c r="S65" s="53" t="s">
        <v>85</v>
      </c>
      <c r="T65" s="51">
        <v>0.29166666666666669</v>
      </c>
      <c r="U65" s="51">
        <v>0.33333333333333331</v>
      </c>
      <c r="V65" s="52">
        <f t="shared" si="7"/>
        <v>4.166666666666663E-2</v>
      </c>
      <c r="W65" s="57">
        <f t="shared" si="8"/>
        <v>0.12499999999999989</v>
      </c>
    </row>
    <row r="66" spans="3:23" ht="31.5" x14ac:dyDescent="0.25">
      <c r="C66" s="49" t="s">
        <v>198</v>
      </c>
      <c r="D66" s="50">
        <v>43308</v>
      </c>
      <c r="E66" s="51">
        <v>0.29166666666666669</v>
      </c>
      <c r="F66" s="51">
        <v>0.33333333333333331</v>
      </c>
      <c r="G66" s="52">
        <f t="shared" si="1"/>
        <v>4.166666666666663E-2</v>
      </c>
      <c r="H66" s="53">
        <f t="shared" si="2"/>
        <v>43309</v>
      </c>
      <c r="I66" s="53" t="s">
        <v>84</v>
      </c>
      <c r="J66" s="51">
        <v>0.29166666666666669</v>
      </c>
      <c r="K66" s="51">
        <v>0.33333333333333331</v>
      </c>
      <c r="L66" s="52">
        <f t="shared" si="3"/>
        <v>0</v>
      </c>
      <c r="M66" s="54">
        <f t="shared" si="4"/>
        <v>43315</v>
      </c>
      <c r="N66" s="55" t="s">
        <v>85</v>
      </c>
      <c r="O66" s="56">
        <v>0.29166666666666669</v>
      </c>
      <c r="P66" s="56">
        <v>0.33333333333333331</v>
      </c>
      <c r="Q66" s="52">
        <f t="shared" si="5"/>
        <v>4.166666666666663E-2</v>
      </c>
      <c r="R66" s="53">
        <f t="shared" si="6"/>
        <v>43323</v>
      </c>
      <c r="S66" s="53" t="s">
        <v>85</v>
      </c>
      <c r="T66" s="51">
        <v>0.29166666666666669</v>
      </c>
      <c r="U66" s="51">
        <v>0.33333333333333331</v>
      </c>
      <c r="V66" s="52">
        <f t="shared" si="7"/>
        <v>4.166666666666663E-2</v>
      </c>
      <c r="W66" s="57">
        <f t="shared" si="8"/>
        <v>0.12499999999999989</v>
      </c>
    </row>
    <row r="67" spans="3:23" ht="31.5" x14ac:dyDescent="0.25">
      <c r="C67" s="49" t="s">
        <v>199</v>
      </c>
      <c r="D67" s="50">
        <v>43309</v>
      </c>
      <c r="E67" s="51">
        <v>0.29166666666666669</v>
      </c>
      <c r="F67" s="51">
        <v>0.33333333333333331</v>
      </c>
      <c r="G67" s="52">
        <f t="shared" si="1"/>
        <v>4.166666666666663E-2</v>
      </c>
      <c r="H67" s="53">
        <f t="shared" si="2"/>
        <v>43310</v>
      </c>
      <c r="I67" s="53" t="s">
        <v>84</v>
      </c>
      <c r="J67" s="51">
        <v>0.29166666666666669</v>
      </c>
      <c r="K67" s="51">
        <v>0.33333333333333331</v>
      </c>
      <c r="L67" s="52">
        <f t="shared" si="3"/>
        <v>0</v>
      </c>
      <c r="M67" s="54">
        <f t="shared" si="4"/>
        <v>43316</v>
      </c>
      <c r="N67" s="55" t="s">
        <v>85</v>
      </c>
      <c r="O67" s="56">
        <v>0.29166666666666669</v>
      </c>
      <c r="P67" s="56">
        <v>0.33333333333333331</v>
      </c>
      <c r="Q67" s="52">
        <f t="shared" si="5"/>
        <v>4.166666666666663E-2</v>
      </c>
      <c r="R67" s="53">
        <f t="shared" si="6"/>
        <v>43324</v>
      </c>
      <c r="S67" s="53" t="s">
        <v>85</v>
      </c>
      <c r="T67" s="51">
        <v>0.29166666666666669</v>
      </c>
      <c r="U67" s="51">
        <v>0.33333333333333331</v>
      </c>
      <c r="V67" s="52">
        <f t="shared" si="7"/>
        <v>4.166666666666663E-2</v>
      </c>
      <c r="W67" s="57">
        <f t="shared" si="8"/>
        <v>0.12499999999999989</v>
      </c>
    </row>
    <row r="68" spans="3:23" ht="31.5" x14ac:dyDescent="0.25">
      <c r="C68" s="49" t="s">
        <v>200</v>
      </c>
      <c r="D68" s="50">
        <v>43310</v>
      </c>
      <c r="E68" s="51">
        <v>0.29166666666666669</v>
      </c>
      <c r="F68" s="51">
        <v>0.33333333333333331</v>
      </c>
      <c r="G68" s="52">
        <f t="shared" si="1"/>
        <v>4.166666666666663E-2</v>
      </c>
      <c r="H68" s="53">
        <f t="shared" si="2"/>
        <v>43311</v>
      </c>
      <c r="I68" s="53" t="s">
        <v>84</v>
      </c>
      <c r="J68" s="51">
        <v>0.29166666666666669</v>
      </c>
      <c r="K68" s="51">
        <v>0.33333333333333331</v>
      </c>
      <c r="L68" s="52">
        <f t="shared" si="3"/>
        <v>0</v>
      </c>
      <c r="M68" s="54">
        <f t="shared" si="4"/>
        <v>43317</v>
      </c>
      <c r="N68" s="55" t="s">
        <v>85</v>
      </c>
      <c r="O68" s="56">
        <v>0.29166666666666669</v>
      </c>
      <c r="P68" s="56">
        <v>0.33333333333333331</v>
      </c>
      <c r="Q68" s="52">
        <f t="shared" si="5"/>
        <v>4.166666666666663E-2</v>
      </c>
      <c r="R68" s="53">
        <f t="shared" si="6"/>
        <v>43325</v>
      </c>
      <c r="S68" s="53" t="s">
        <v>85</v>
      </c>
      <c r="T68" s="51">
        <v>0.29166666666666669</v>
      </c>
      <c r="U68" s="51">
        <v>0.33333333333333331</v>
      </c>
      <c r="V68" s="52">
        <f t="shared" si="7"/>
        <v>4.166666666666663E-2</v>
      </c>
      <c r="W68" s="57">
        <f t="shared" si="8"/>
        <v>0.12499999999999989</v>
      </c>
    </row>
    <row r="69" spans="3:23" ht="31.5" x14ac:dyDescent="0.25">
      <c r="C69" s="49" t="s">
        <v>201</v>
      </c>
      <c r="D69" s="50">
        <v>43311</v>
      </c>
      <c r="E69" s="51">
        <v>0.29166666666666669</v>
      </c>
      <c r="F69" s="51">
        <v>0.33333333333333331</v>
      </c>
      <c r="G69" s="52">
        <f t="shared" si="1"/>
        <v>4.166666666666663E-2</v>
      </c>
      <c r="H69" s="53">
        <f t="shared" si="2"/>
        <v>43312</v>
      </c>
      <c r="I69" s="53" t="s">
        <v>84</v>
      </c>
      <c r="J69" s="51">
        <v>0.29166666666666669</v>
      </c>
      <c r="K69" s="51">
        <v>0.33333333333333331</v>
      </c>
      <c r="L69" s="52">
        <f t="shared" si="3"/>
        <v>0</v>
      </c>
      <c r="M69" s="54">
        <f t="shared" si="4"/>
        <v>43318</v>
      </c>
      <c r="N69" s="55" t="s">
        <v>85</v>
      </c>
      <c r="O69" s="56">
        <v>0.29166666666666669</v>
      </c>
      <c r="P69" s="56">
        <v>0.33333333333333331</v>
      </c>
      <c r="Q69" s="52">
        <f t="shared" si="5"/>
        <v>4.166666666666663E-2</v>
      </c>
      <c r="R69" s="53">
        <f t="shared" si="6"/>
        <v>43326</v>
      </c>
      <c r="S69" s="53" t="s">
        <v>85</v>
      </c>
      <c r="T69" s="51">
        <v>0.29166666666666669</v>
      </c>
      <c r="U69" s="51">
        <v>0.33333333333333331</v>
      </c>
      <c r="V69" s="52">
        <f t="shared" si="7"/>
        <v>4.166666666666663E-2</v>
      </c>
      <c r="W69" s="57">
        <f t="shared" si="8"/>
        <v>0.12499999999999989</v>
      </c>
    </row>
    <row r="70" spans="3:23" ht="94.5" x14ac:dyDescent="0.25">
      <c r="C70" s="49" t="s">
        <v>202</v>
      </c>
      <c r="D70" s="50">
        <v>43312</v>
      </c>
      <c r="E70" s="51">
        <v>0.29166666666666669</v>
      </c>
      <c r="F70" s="51">
        <v>0.33333333333333331</v>
      </c>
      <c r="G70" s="52">
        <f t="shared" si="1"/>
        <v>4.166666666666663E-2</v>
      </c>
      <c r="H70" s="53">
        <f t="shared" si="2"/>
        <v>43313</v>
      </c>
      <c r="I70" s="53" t="s">
        <v>84</v>
      </c>
      <c r="J70" s="51">
        <v>0.29166666666666669</v>
      </c>
      <c r="K70" s="51">
        <v>0.33333333333333331</v>
      </c>
      <c r="L70" s="52">
        <f t="shared" si="3"/>
        <v>0</v>
      </c>
      <c r="M70" s="54">
        <f t="shared" si="4"/>
        <v>43319</v>
      </c>
      <c r="N70" s="55" t="s">
        <v>85</v>
      </c>
      <c r="O70" s="56">
        <v>0.29166666666666669</v>
      </c>
      <c r="P70" s="56">
        <v>0.33333333333333331</v>
      </c>
      <c r="Q70" s="52">
        <f t="shared" si="5"/>
        <v>4.166666666666663E-2</v>
      </c>
      <c r="R70" s="53">
        <f t="shared" si="6"/>
        <v>43327</v>
      </c>
      <c r="S70" s="53" t="s">
        <v>85</v>
      </c>
      <c r="T70" s="51">
        <v>0.29166666666666669</v>
      </c>
      <c r="U70" s="51">
        <v>0.33333333333333331</v>
      </c>
      <c r="V70" s="52">
        <f t="shared" si="7"/>
        <v>4.166666666666663E-2</v>
      </c>
      <c r="W70" s="57">
        <f t="shared" si="8"/>
        <v>0.12499999999999989</v>
      </c>
    </row>
    <row r="71" spans="3:23" ht="15.75" x14ac:dyDescent="0.25">
      <c r="C71" s="49" t="s">
        <v>203</v>
      </c>
      <c r="D71" s="50">
        <v>43313</v>
      </c>
      <c r="E71" s="51">
        <v>0.29166666666666669</v>
      </c>
      <c r="F71" s="51">
        <v>0.33333333333333331</v>
      </c>
      <c r="G71" s="52">
        <f t="shared" si="1"/>
        <v>4.166666666666663E-2</v>
      </c>
      <c r="H71" s="53">
        <f t="shared" si="2"/>
        <v>43314</v>
      </c>
      <c r="I71" s="53" t="s">
        <v>84</v>
      </c>
      <c r="J71" s="51">
        <v>0.29166666666666669</v>
      </c>
      <c r="K71" s="51">
        <v>0.33333333333333331</v>
      </c>
      <c r="L71" s="52">
        <f t="shared" si="3"/>
        <v>0</v>
      </c>
      <c r="M71" s="54">
        <f t="shared" si="4"/>
        <v>43320</v>
      </c>
      <c r="N71" s="55" t="s">
        <v>85</v>
      </c>
      <c r="O71" s="56">
        <v>0.29166666666666669</v>
      </c>
      <c r="P71" s="56">
        <v>0.33333333333333331</v>
      </c>
      <c r="Q71" s="52">
        <f t="shared" si="5"/>
        <v>4.166666666666663E-2</v>
      </c>
      <c r="R71" s="53">
        <f t="shared" si="6"/>
        <v>43328</v>
      </c>
      <c r="S71" s="53" t="s">
        <v>85</v>
      </c>
      <c r="T71" s="51">
        <v>0.29166666666666669</v>
      </c>
      <c r="U71" s="51">
        <v>0.33333333333333331</v>
      </c>
      <c r="V71" s="52">
        <f t="shared" si="7"/>
        <v>4.166666666666663E-2</v>
      </c>
      <c r="W71" s="57">
        <f t="shared" si="8"/>
        <v>0.12499999999999989</v>
      </c>
    </row>
    <row r="72" spans="3:23" ht="47.25" x14ac:dyDescent="0.25">
      <c r="C72" s="49" t="s">
        <v>204</v>
      </c>
      <c r="D72" s="50">
        <v>43314</v>
      </c>
      <c r="E72" s="51">
        <v>0.29166666666666669</v>
      </c>
      <c r="F72" s="51">
        <v>0.33333333333333331</v>
      </c>
      <c r="G72" s="52">
        <f t="shared" ref="G72:G135" si="9">F72-E72</f>
        <v>4.166666666666663E-2</v>
      </c>
      <c r="H72" s="53">
        <f t="shared" ref="H72:H135" si="10">IF(D72="","",D72+DAY(1))</f>
        <v>43315</v>
      </c>
      <c r="I72" s="53" t="s">
        <v>84</v>
      </c>
      <c r="J72" s="51">
        <v>0.29166666666666669</v>
      </c>
      <c r="K72" s="51">
        <v>0.33333333333333331</v>
      </c>
      <c r="L72" s="52">
        <f t="shared" ref="L72:L135" si="11">IF(I72="sim",K72-J72,0)</f>
        <v>0</v>
      </c>
      <c r="M72" s="54">
        <f t="shared" ref="M72:M135" si="12">IF(D72="","",D72+DAY(7))</f>
        <v>43321</v>
      </c>
      <c r="N72" s="55" t="s">
        <v>85</v>
      </c>
      <c r="O72" s="56">
        <v>0.29166666666666669</v>
      </c>
      <c r="P72" s="56">
        <v>0.33333333333333331</v>
      </c>
      <c r="Q72" s="52">
        <f t="shared" ref="Q72:Q135" si="13">IF(N72="sim",P72-O72,0)</f>
        <v>4.166666666666663E-2</v>
      </c>
      <c r="R72" s="53">
        <f t="shared" ref="R72:R135" si="14">IF(D72="","",D72+DAY(15))</f>
        <v>43329</v>
      </c>
      <c r="S72" s="53" t="s">
        <v>85</v>
      </c>
      <c r="T72" s="51">
        <v>0.29166666666666669</v>
      </c>
      <c r="U72" s="51">
        <v>0.33333333333333331</v>
      </c>
      <c r="V72" s="52">
        <f t="shared" ref="V72:V135" si="15">IF(S72="sim",U72-T72,0)</f>
        <v>4.166666666666663E-2</v>
      </c>
      <c r="W72" s="57">
        <f t="shared" ref="W72:W135" si="16">G72+L72+Q72+V72</f>
        <v>0.12499999999999989</v>
      </c>
    </row>
    <row r="73" spans="3:23" ht="15.75" x14ac:dyDescent="0.25">
      <c r="C73" s="49" t="s">
        <v>205</v>
      </c>
      <c r="D73" s="50">
        <v>43315</v>
      </c>
      <c r="E73" s="51">
        <v>0.29166666666666669</v>
      </c>
      <c r="F73" s="51">
        <v>0.33333333333333331</v>
      </c>
      <c r="G73" s="52">
        <f t="shared" si="9"/>
        <v>4.166666666666663E-2</v>
      </c>
      <c r="H73" s="53">
        <f t="shared" si="10"/>
        <v>43316</v>
      </c>
      <c r="I73" s="53" t="s">
        <v>84</v>
      </c>
      <c r="J73" s="51">
        <v>0.29166666666666669</v>
      </c>
      <c r="K73" s="51">
        <v>0.33333333333333331</v>
      </c>
      <c r="L73" s="52">
        <f t="shared" si="11"/>
        <v>0</v>
      </c>
      <c r="M73" s="54">
        <f t="shared" si="12"/>
        <v>43322</v>
      </c>
      <c r="N73" s="55" t="s">
        <v>85</v>
      </c>
      <c r="O73" s="56">
        <v>0.29166666666666669</v>
      </c>
      <c r="P73" s="56">
        <v>0.33333333333333331</v>
      </c>
      <c r="Q73" s="52">
        <f t="shared" si="13"/>
        <v>4.166666666666663E-2</v>
      </c>
      <c r="R73" s="53">
        <f t="shared" si="14"/>
        <v>43330</v>
      </c>
      <c r="S73" s="53" t="s">
        <v>85</v>
      </c>
      <c r="T73" s="51">
        <v>0.29166666666666669</v>
      </c>
      <c r="U73" s="51">
        <v>0.33333333333333331</v>
      </c>
      <c r="V73" s="52">
        <f t="shared" si="15"/>
        <v>4.166666666666663E-2</v>
      </c>
      <c r="W73" s="57">
        <f t="shared" si="16"/>
        <v>0.12499999999999989</v>
      </c>
    </row>
    <row r="74" spans="3:23" ht="15.75" x14ac:dyDescent="0.25">
      <c r="C74" s="49" t="s">
        <v>206</v>
      </c>
      <c r="D74" s="50">
        <v>43316</v>
      </c>
      <c r="E74" s="51">
        <v>0.29166666666666669</v>
      </c>
      <c r="F74" s="51">
        <v>0.33333333333333331</v>
      </c>
      <c r="G74" s="52">
        <f t="shared" si="9"/>
        <v>4.166666666666663E-2</v>
      </c>
      <c r="H74" s="53">
        <f t="shared" si="10"/>
        <v>43317</v>
      </c>
      <c r="I74" s="53" t="s">
        <v>84</v>
      </c>
      <c r="J74" s="51">
        <v>0.29166666666666669</v>
      </c>
      <c r="K74" s="51">
        <v>0.33333333333333331</v>
      </c>
      <c r="L74" s="52">
        <f t="shared" si="11"/>
        <v>0</v>
      </c>
      <c r="M74" s="54">
        <f t="shared" si="12"/>
        <v>43323</v>
      </c>
      <c r="N74" s="55" t="s">
        <v>85</v>
      </c>
      <c r="O74" s="56">
        <v>0.29166666666666669</v>
      </c>
      <c r="P74" s="56">
        <v>0.33333333333333331</v>
      </c>
      <c r="Q74" s="52">
        <f t="shared" si="13"/>
        <v>4.166666666666663E-2</v>
      </c>
      <c r="R74" s="53">
        <f t="shared" si="14"/>
        <v>43331</v>
      </c>
      <c r="S74" s="53" t="s">
        <v>85</v>
      </c>
      <c r="T74" s="51">
        <v>0.29166666666666669</v>
      </c>
      <c r="U74" s="51">
        <v>0.33333333333333331</v>
      </c>
      <c r="V74" s="52">
        <f t="shared" si="15"/>
        <v>4.166666666666663E-2</v>
      </c>
      <c r="W74" s="57">
        <f t="shared" si="16"/>
        <v>0.12499999999999989</v>
      </c>
    </row>
    <row r="75" spans="3:23" ht="31.5" x14ac:dyDescent="0.25">
      <c r="C75" s="49" t="s">
        <v>207</v>
      </c>
      <c r="D75" s="50">
        <v>43317</v>
      </c>
      <c r="E75" s="51">
        <v>0.29166666666666669</v>
      </c>
      <c r="F75" s="51">
        <v>0.33333333333333331</v>
      </c>
      <c r="G75" s="52">
        <f t="shared" si="9"/>
        <v>4.166666666666663E-2</v>
      </c>
      <c r="H75" s="53">
        <f t="shared" si="10"/>
        <v>43318</v>
      </c>
      <c r="I75" s="53" t="s">
        <v>84</v>
      </c>
      <c r="J75" s="51">
        <v>0.29166666666666669</v>
      </c>
      <c r="K75" s="51">
        <v>0.33333333333333331</v>
      </c>
      <c r="L75" s="52">
        <f t="shared" si="11"/>
        <v>0</v>
      </c>
      <c r="M75" s="54">
        <f t="shared" si="12"/>
        <v>43324</v>
      </c>
      <c r="N75" s="55" t="s">
        <v>85</v>
      </c>
      <c r="O75" s="56">
        <v>0.29166666666666669</v>
      </c>
      <c r="P75" s="56">
        <v>0.33333333333333331</v>
      </c>
      <c r="Q75" s="52">
        <f t="shared" si="13"/>
        <v>4.166666666666663E-2</v>
      </c>
      <c r="R75" s="53">
        <f t="shared" si="14"/>
        <v>43332</v>
      </c>
      <c r="S75" s="53" t="s">
        <v>85</v>
      </c>
      <c r="T75" s="51">
        <v>0.29166666666666669</v>
      </c>
      <c r="U75" s="51">
        <v>0.33333333333333331</v>
      </c>
      <c r="V75" s="52">
        <f t="shared" si="15"/>
        <v>4.166666666666663E-2</v>
      </c>
      <c r="W75" s="57">
        <f t="shared" si="16"/>
        <v>0.12499999999999989</v>
      </c>
    </row>
    <row r="76" spans="3:23" ht="15.75" x14ac:dyDescent="0.25">
      <c r="C76" s="49" t="s">
        <v>208</v>
      </c>
      <c r="D76" s="50">
        <v>43318</v>
      </c>
      <c r="E76" s="51">
        <v>0.29166666666666669</v>
      </c>
      <c r="F76" s="51">
        <v>0.33333333333333331</v>
      </c>
      <c r="G76" s="52">
        <f t="shared" si="9"/>
        <v>4.166666666666663E-2</v>
      </c>
      <c r="H76" s="53">
        <f t="shared" si="10"/>
        <v>43319</v>
      </c>
      <c r="I76" s="53" t="s">
        <v>84</v>
      </c>
      <c r="J76" s="51">
        <v>0.29166666666666669</v>
      </c>
      <c r="K76" s="51">
        <v>0.33333333333333331</v>
      </c>
      <c r="L76" s="52">
        <f t="shared" si="11"/>
        <v>0</v>
      </c>
      <c r="M76" s="54">
        <f t="shared" si="12"/>
        <v>43325</v>
      </c>
      <c r="N76" s="55" t="s">
        <v>85</v>
      </c>
      <c r="O76" s="56">
        <v>0.29166666666666669</v>
      </c>
      <c r="P76" s="56">
        <v>0.33333333333333331</v>
      </c>
      <c r="Q76" s="52">
        <f t="shared" si="13"/>
        <v>4.166666666666663E-2</v>
      </c>
      <c r="R76" s="53">
        <f t="shared" si="14"/>
        <v>43333</v>
      </c>
      <c r="S76" s="53" t="s">
        <v>85</v>
      </c>
      <c r="T76" s="51">
        <v>0.29166666666666669</v>
      </c>
      <c r="U76" s="51">
        <v>0.33333333333333331</v>
      </c>
      <c r="V76" s="52">
        <f t="shared" si="15"/>
        <v>4.166666666666663E-2</v>
      </c>
      <c r="W76" s="57">
        <f t="shared" si="16"/>
        <v>0.12499999999999989</v>
      </c>
    </row>
    <row r="77" spans="3:23" ht="15.75" x14ac:dyDescent="0.25">
      <c r="C77" s="49" t="s">
        <v>209</v>
      </c>
      <c r="D77" s="50">
        <v>43319</v>
      </c>
      <c r="E77" s="51">
        <v>0.29166666666666669</v>
      </c>
      <c r="F77" s="51">
        <v>0.33333333333333331</v>
      </c>
      <c r="G77" s="52">
        <f t="shared" si="9"/>
        <v>4.166666666666663E-2</v>
      </c>
      <c r="H77" s="53">
        <f t="shared" si="10"/>
        <v>43320</v>
      </c>
      <c r="I77" s="53" t="s">
        <v>84</v>
      </c>
      <c r="J77" s="51">
        <v>0.29166666666666669</v>
      </c>
      <c r="K77" s="51">
        <v>0.33333333333333331</v>
      </c>
      <c r="L77" s="52">
        <f t="shared" si="11"/>
        <v>0</v>
      </c>
      <c r="M77" s="54">
        <f t="shared" si="12"/>
        <v>43326</v>
      </c>
      <c r="N77" s="55" t="s">
        <v>85</v>
      </c>
      <c r="O77" s="56">
        <v>0.29166666666666669</v>
      </c>
      <c r="P77" s="56">
        <v>0.33333333333333331</v>
      </c>
      <c r="Q77" s="52">
        <f t="shared" si="13"/>
        <v>4.166666666666663E-2</v>
      </c>
      <c r="R77" s="53">
        <f t="shared" si="14"/>
        <v>43334</v>
      </c>
      <c r="S77" s="53" t="s">
        <v>85</v>
      </c>
      <c r="T77" s="51">
        <v>0.29166666666666669</v>
      </c>
      <c r="U77" s="51">
        <v>0.33333333333333331</v>
      </c>
      <c r="V77" s="52">
        <f t="shared" si="15"/>
        <v>4.166666666666663E-2</v>
      </c>
      <c r="W77" s="57">
        <f t="shared" si="16"/>
        <v>0.12499999999999989</v>
      </c>
    </row>
    <row r="78" spans="3:23" ht="15.75" x14ac:dyDescent="0.25">
      <c r="C78" s="49" t="s">
        <v>210</v>
      </c>
      <c r="D78" s="50">
        <v>43320</v>
      </c>
      <c r="E78" s="51">
        <v>0.29166666666666669</v>
      </c>
      <c r="F78" s="51">
        <v>0.33333333333333331</v>
      </c>
      <c r="G78" s="52">
        <f t="shared" si="9"/>
        <v>4.166666666666663E-2</v>
      </c>
      <c r="H78" s="53">
        <f t="shared" si="10"/>
        <v>43321</v>
      </c>
      <c r="I78" s="53" t="s">
        <v>84</v>
      </c>
      <c r="J78" s="51">
        <v>0.29166666666666669</v>
      </c>
      <c r="K78" s="51">
        <v>0.33333333333333331</v>
      </c>
      <c r="L78" s="52">
        <f t="shared" si="11"/>
        <v>0</v>
      </c>
      <c r="M78" s="54">
        <f t="shared" si="12"/>
        <v>43327</v>
      </c>
      <c r="N78" s="55" t="s">
        <v>85</v>
      </c>
      <c r="O78" s="56">
        <v>0.29166666666666669</v>
      </c>
      <c r="P78" s="56">
        <v>0.33333333333333331</v>
      </c>
      <c r="Q78" s="52">
        <f t="shared" si="13"/>
        <v>4.166666666666663E-2</v>
      </c>
      <c r="R78" s="53">
        <f t="shared" si="14"/>
        <v>43335</v>
      </c>
      <c r="S78" s="53" t="s">
        <v>85</v>
      </c>
      <c r="T78" s="51">
        <v>0.29166666666666669</v>
      </c>
      <c r="U78" s="51">
        <v>0.33333333333333331</v>
      </c>
      <c r="V78" s="52">
        <f t="shared" si="15"/>
        <v>4.166666666666663E-2</v>
      </c>
      <c r="W78" s="57">
        <f t="shared" si="16"/>
        <v>0.12499999999999989</v>
      </c>
    </row>
    <row r="79" spans="3:23" ht="63" x14ac:dyDescent="0.25">
      <c r="C79" s="49" t="s">
        <v>211</v>
      </c>
      <c r="D79" s="50">
        <v>43321</v>
      </c>
      <c r="E79" s="51">
        <v>0.29166666666666669</v>
      </c>
      <c r="F79" s="51">
        <v>0.33333333333333331</v>
      </c>
      <c r="G79" s="52">
        <f t="shared" si="9"/>
        <v>4.166666666666663E-2</v>
      </c>
      <c r="H79" s="53">
        <f t="shared" si="10"/>
        <v>43322</v>
      </c>
      <c r="I79" s="53" t="s">
        <v>84</v>
      </c>
      <c r="J79" s="51">
        <v>0.29166666666666669</v>
      </c>
      <c r="K79" s="51">
        <v>0.33333333333333331</v>
      </c>
      <c r="L79" s="52">
        <f t="shared" si="11"/>
        <v>0</v>
      </c>
      <c r="M79" s="54">
        <f t="shared" si="12"/>
        <v>43328</v>
      </c>
      <c r="N79" s="55" t="s">
        <v>85</v>
      </c>
      <c r="O79" s="56">
        <v>0.29166666666666669</v>
      </c>
      <c r="P79" s="56">
        <v>0.33333333333333331</v>
      </c>
      <c r="Q79" s="52">
        <f t="shared" si="13"/>
        <v>4.166666666666663E-2</v>
      </c>
      <c r="R79" s="53">
        <f t="shared" si="14"/>
        <v>43336</v>
      </c>
      <c r="S79" s="53" t="s">
        <v>85</v>
      </c>
      <c r="T79" s="51">
        <v>0.29166666666666669</v>
      </c>
      <c r="U79" s="51">
        <v>0.33333333333333331</v>
      </c>
      <c r="V79" s="52">
        <f t="shared" si="15"/>
        <v>4.166666666666663E-2</v>
      </c>
      <c r="W79" s="57">
        <f t="shared" si="16"/>
        <v>0.12499999999999989</v>
      </c>
    </row>
    <row r="80" spans="3:23" ht="15.75" x14ac:dyDescent="0.25">
      <c r="C80" s="49" t="s">
        <v>212</v>
      </c>
      <c r="D80" s="50">
        <v>43322</v>
      </c>
      <c r="E80" s="51">
        <v>0.29166666666666669</v>
      </c>
      <c r="F80" s="51">
        <v>0.33333333333333331</v>
      </c>
      <c r="G80" s="52">
        <f t="shared" si="9"/>
        <v>4.166666666666663E-2</v>
      </c>
      <c r="H80" s="53">
        <f t="shared" si="10"/>
        <v>43323</v>
      </c>
      <c r="I80" s="53" t="s">
        <v>84</v>
      </c>
      <c r="J80" s="51">
        <v>0.29166666666666669</v>
      </c>
      <c r="K80" s="51">
        <v>0.33333333333333331</v>
      </c>
      <c r="L80" s="52">
        <f t="shared" si="11"/>
        <v>0</v>
      </c>
      <c r="M80" s="54">
        <f t="shared" si="12"/>
        <v>43329</v>
      </c>
      <c r="N80" s="55" t="s">
        <v>85</v>
      </c>
      <c r="O80" s="56">
        <v>0.29166666666666669</v>
      </c>
      <c r="P80" s="56">
        <v>0.33333333333333331</v>
      </c>
      <c r="Q80" s="52">
        <f t="shared" si="13"/>
        <v>4.166666666666663E-2</v>
      </c>
      <c r="R80" s="53">
        <f t="shared" si="14"/>
        <v>43337</v>
      </c>
      <c r="S80" s="53" t="s">
        <v>85</v>
      </c>
      <c r="T80" s="51">
        <v>0.29166666666666669</v>
      </c>
      <c r="U80" s="51">
        <v>0.33333333333333331</v>
      </c>
      <c r="V80" s="52">
        <f t="shared" si="15"/>
        <v>4.166666666666663E-2</v>
      </c>
      <c r="W80" s="57">
        <f t="shared" si="16"/>
        <v>0.12499999999999989</v>
      </c>
    </row>
    <row r="81" spans="3:23" ht="15.75" x14ac:dyDescent="0.25">
      <c r="C81" s="49" t="s">
        <v>213</v>
      </c>
      <c r="D81" s="50">
        <v>43323</v>
      </c>
      <c r="E81" s="51">
        <v>0.29166666666666669</v>
      </c>
      <c r="F81" s="51">
        <v>0.33333333333333331</v>
      </c>
      <c r="G81" s="52">
        <f t="shared" si="9"/>
        <v>4.166666666666663E-2</v>
      </c>
      <c r="H81" s="53">
        <f t="shared" si="10"/>
        <v>43324</v>
      </c>
      <c r="I81" s="53" t="s">
        <v>84</v>
      </c>
      <c r="J81" s="51">
        <v>0.29166666666666669</v>
      </c>
      <c r="K81" s="51">
        <v>0.33333333333333331</v>
      </c>
      <c r="L81" s="52">
        <f t="shared" si="11"/>
        <v>0</v>
      </c>
      <c r="M81" s="54">
        <f t="shared" si="12"/>
        <v>43330</v>
      </c>
      <c r="N81" s="55" t="s">
        <v>85</v>
      </c>
      <c r="O81" s="56">
        <v>0.29166666666666669</v>
      </c>
      <c r="P81" s="56">
        <v>0.33333333333333331</v>
      </c>
      <c r="Q81" s="52">
        <f t="shared" si="13"/>
        <v>4.166666666666663E-2</v>
      </c>
      <c r="R81" s="53">
        <f t="shared" si="14"/>
        <v>43338</v>
      </c>
      <c r="S81" s="53" t="s">
        <v>85</v>
      </c>
      <c r="T81" s="51">
        <v>0.29166666666666669</v>
      </c>
      <c r="U81" s="51">
        <v>0.33333333333333331</v>
      </c>
      <c r="V81" s="52">
        <f t="shared" si="15"/>
        <v>4.166666666666663E-2</v>
      </c>
      <c r="W81" s="57">
        <f t="shared" si="16"/>
        <v>0.12499999999999989</v>
      </c>
    </row>
    <row r="82" spans="3:23" ht="63" x14ac:dyDescent="0.25">
      <c r="C82" s="49" t="s">
        <v>214</v>
      </c>
      <c r="D82" s="50">
        <v>43324</v>
      </c>
      <c r="E82" s="51">
        <v>0.29166666666666669</v>
      </c>
      <c r="F82" s="51">
        <v>0.33333333333333331</v>
      </c>
      <c r="G82" s="52">
        <f t="shared" si="9"/>
        <v>4.166666666666663E-2</v>
      </c>
      <c r="H82" s="53">
        <f t="shared" si="10"/>
        <v>43325</v>
      </c>
      <c r="I82" s="53" t="s">
        <v>84</v>
      </c>
      <c r="J82" s="51">
        <v>0.29166666666666669</v>
      </c>
      <c r="K82" s="51">
        <v>0.33333333333333331</v>
      </c>
      <c r="L82" s="52">
        <f t="shared" si="11"/>
        <v>0</v>
      </c>
      <c r="M82" s="54">
        <f t="shared" si="12"/>
        <v>43331</v>
      </c>
      <c r="N82" s="55" t="s">
        <v>85</v>
      </c>
      <c r="O82" s="56">
        <v>0.29166666666666669</v>
      </c>
      <c r="P82" s="56">
        <v>0.33333333333333331</v>
      </c>
      <c r="Q82" s="52">
        <f t="shared" si="13"/>
        <v>4.166666666666663E-2</v>
      </c>
      <c r="R82" s="53">
        <f t="shared" si="14"/>
        <v>43339</v>
      </c>
      <c r="S82" s="53" t="s">
        <v>85</v>
      </c>
      <c r="T82" s="51">
        <v>0.29166666666666669</v>
      </c>
      <c r="U82" s="51">
        <v>0.33333333333333331</v>
      </c>
      <c r="V82" s="52">
        <f t="shared" si="15"/>
        <v>4.166666666666663E-2</v>
      </c>
      <c r="W82" s="57">
        <f t="shared" si="16"/>
        <v>0.12499999999999989</v>
      </c>
    </row>
    <row r="83" spans="3:23" ht="47.25" x14ac:dyDescent="0.25">
      <c r="C83" s="49" t="s">
        <v>215</v>
      </c>
      <c r="D83" s="50">
        <v>43325</v>
      </c>
      <c r="E83" s="51">
        <v>0.29166666666666669</v>
      </c>
      <c r="F83" s="51">
        <v>0.33333333333333331</v>
      </c>
      <c r="G83" s="52">
        <f t="shared" si="9"/>
        <v>4.166666666666663E-2</v>
      </c>
      <c r="H83" s="53">
        <f t="shared" si="10"/>
        <v>43326</v>
      </c>
      <c r="I83" s="53" t="s">
        <v>84</v>
      </c>
      <c r="J83" s="51">
        <v>0.29166666666666669</v>
      </c>
      <c r="K83" s="51">
        <v>0.33333333333333331</v>
      </c>
      <c r="L83" s="52">
        <f t="shared" si="11"/>
        <v>0</v>
      </c>
      <c r="M83" s="54">
        <f t="shared" si="12"/>
        <v>43332</v>
      </c>
      <c r="N83" s="55" t="s">
        <v>85</v>
      </c>
      <c r="O83" s="56">
        <v>0.29166666666666669</v>
      </c>
      <c r="P83" s="56">
        <v>0.33333333333333331</v>
      </c>
      <c r="Q83" s="52">
        <f t="shared" si="13"/>
        <v>4.166666666666663E-2</v>
      </c>
      <c r="R83" s="53">
        <f t="shared" si="14"/>
        <v>43340</v>
      </c>
      <c r="S83" s="53" t="s">
        <v>85</v>
      </c>
      <c r="T83" s="51">
        <v>0.29166666666666669</v>
      </c>
      <c r="U83" s="51">
        <v>0.33333333333333331</v>
      </c>
      <c r="V83" s="52">
        <f t="shared" si="15"/>
        <v>4.166666666666663E-2</v>
      </c>
      <c r="W83" s="57">
        <f t="shared" si="16"/>
        <v>0.12499999999999989</v>
      </c>
    </row>
    <row r="84" spans="3:23" ht="31.5" x14ac:dyDescent="0.25">
      <c r="C84" s="49" t="s">
        <v>216</v>
      </c>
      <c r="D84" s="50">
        <v>43326</v>
      </c>
      <c r="E84" s="51">
        <v>0.29166666666666669</v>
      </c>
      <c r="F84" s="51">
        <v>0.33333333333333331</v>
      </c>
      <c r="G84" s="52">
        <f t="shared" si="9"/>
        <v>4.166666666666663E-2</v>
      </c>
      <c r="H84" s="53">
        <f t="shared" si="10"/>
        <v>43327</v>
      </c>
      <c r="I84" s="53" t="s">
        <v>84</v>
      </c>
      <c r="J84" s="51">
        <v>0.29166666666666669</v>
      </c>
      <c r="K84" s="51">
        <v>0.33333333333333331</v>
      </c>
      <c r="L84" s="52">
        <f t="shared" si="11"/>
        <v>0</v>
      </c>
      <c r="M84" s="54">
        <f t="shared" si="12"/>
        <v>43333</v>
      </c>
      <c r="N84" s="55" t="s">
        <v>85</v>
      </c>
      <c r="O84" s="56">
        <v>0.29166666666666669</v>
      </c>
      <c r="P84" s="56">
        <v>0.33333333333333331</v>
      </c>
      <c r="Q84" s="52">
        <f t="shared" si="13"/>
        <v>4.166666666666663E-2</v>
      </c>
      <c r="R84" s="53">
        <f t="shared" si="14"/>
        <v>43341</v>
      </c>
      <c r="S84" s="53" t="s">
        <v>85</v>
      </c>
      <c r="T84" s="51">
        <v>0.29166666666666669</v>
      </c>
      <c r="U84" s="51">
        <v>0.33333333333333331</v>
      </c>
      <c r="V84" s="52">
        <f t="shared" si="15"/>
        <v>4.166666666666663E-2</v>
      </c>
      <c r="W84" s="57">
        <f t="shared" si="16"/>
        <v>0.12499999999999989</v>
      </c>
    </row>
    <row r="85" spans="3:23" ht="31.5" x14ac:dyDescent="0.25">
      <c r="C85" s="49" t="s">
        <v>217</v>
      </c>
      <c r="D85" s="50">
        <v>43327</v>
      </c>
      <c r="E85" s="51">
        <v>0.29166666666666669</v>
      </c>
      <c r="F85" s="51">
        <v>0.33333333333333331</v>
      </c>
      <c r="G85" s="52">
        <f t="shared" si="9"/>
        <v>4.166666666666663E-2</v>
      </c>
      <c r="H85" s="53">
        <f t="shared" si="10"/>
        <v>43328</v>
      </c>
      <c r="I85" s="53" t="s">
        <v>84</v>
      </c>
      <c r="J85" s="51">
        <v>0.29166666666666669</v>
      </c>
      <c r="K85" s="51">
        <v>0.33333333333333331</v>
      </c>
      <c r="L85" s="52">
        <f t="shared" si="11"/>
        <v>0</v>
      </c>
      <c r="M85" s="54">
        <f t="shared" si="12"/>
        <v>43334</v>
      </c>
      <c r="N85" s="55" t="s">
        <v>85</v>
      </c>
      <c r="O85" s="56">
        <v>0.29166666666666669</v>
      </c>
      <c r="P85" s="56">
        <v>0.33333333333333331</v>
      </c>
      <c r="Q85" s="52">
        <f t="shared" si="13"/>
        <v>4.166666666666663E-2</v>
      </c>
      <c r="R85" s="53">
        <f t="shared" si="14"/>
        <v>43342</v>
      </c>
      <c r="S85" s="53" t="s">
        <v>85</v>
      </c>
      <c r="T85" s="51">
        <v>0.29166666666666669</v>
      </c>
      <c r="U85" s="51">
        <v>0.33333333333333331</v>
      </c>
      <c r="V85" s="52">
        <f t="shared" si="15"/>
        <v>4.166666666666663E-2</v>
      </c>
      <c r="W85" s="57">
        <f t="shared" si="16"/>
        <v>0.12499999999999989</v>
      </c>
    </row>
    <row r="86" spans="3:23" ht="15.75" x14ac:dyDescent="0.25">
      <c r="C86" s="49" t="s">
        <v>218</v>
      </c>
      <c r="D86" s="50">
        <v>43328</v>
      </c>
      <c r="E86" s="51">
        <v>0.29166666666666669</v>
      </c>
      <c r="F86" s="51">
        <v>0.33333333333333331</v>
      </c>
      <c r="G86" s="52">
        <f t="shared" si="9"/>
        <v>4.166666666666663E-2</v>
      </c>
      <c r="H86" s="53">
        <f t="shared" si="10"/>
        <v>43329</v>
      </c>
      <c r="I86" s="53" t="s">
        <v>84</v>
      </c>
      <c r="J86" s="51">
        <v>0.29166666666666669</v>
      </c>
      <c r="K86" s="51">
        <v>0.33333333333333331</v>
      </c>
      <c r="L86" s="52">
        <f t="shared" si="11"/>
        <v>0</v>
      </c>
      <c r="M86" s="54">
        <f t="shared" si="12"/>
        <v>43335</v>
      </c>
      <c r="N86" s="55" t="s">
        <v>85</v>
      </c>
      <c r="O86" s="56">
        <v>0.29166666666666669</v>
      </c>
      <c r="P86" s="56">
        <v>0.33333333333333331</v>
      </c>
      <c r="Q86" s="52">
        <f t="shared" si="13"/>
        <v>4.166666666666663E-2</v>
      </c>
      <c r="R86" s="53">
        <f t="shared" si="14"/>
        <v>43343</v>
      </c>
      <c r="S86" s="53" t="s">
        <v>85</v>
      </c>
      <c r="T86" s="51">
        <v>0.29166666666666669</v>
      </c>
      <c r="U86" s="51">
        <v>0.33333333333333331</v>
      </c>
      <c r="V86" s="52">
        <f t="shared" si="15"/>
        <v>4.166666666666663E-2</v>
      </c>
      <c r="W86" s="57">
        <f t="shared" si="16"/>
        <v>0.12499999999999989</v>
      </c>
    </row>
    <row r="87" spans="3:23" ht="15.75" x14ac:dyDescent="0.25">
      <c r="C87" s="49" t="s">
        <v>219</v>
      </c>
      <c r="D87" s="50">
        <v>43329</v>
      </c>
      <c r="E87" s="51">
        <v>0.29166666666666669</v>
      </c>
      <c r="F87" s="51">
        <v>0.33333333333333331</v>
      </c>
      <c r="G87" s="52">
        <f t="shared" si="9"/>
        <v>4.166666666666663E-2</v>
      </c>
      <c r="H87" s="53">
        <f t="shared" si="10"/>
        <v>43330</v>
      </c>
      <c r="I87" s="53" t="s">
        <v>84</v>
      </c>
      <c r="J87" s="51">
        <v>0.29166666666666669</v>
      </c>
      <c r="K87" s="51">
        <v>0.33333333333333331</v>
      </c>
      <c r="L87" s="52">
        <f t="shared" si="11"/>
        <v>0</v>
      </c>
      <c r="M87" s="54">
        <f t="shared" si="12"/>
        <v>43336</v>
      </c>
      <c r="N87" s="55" t="s">
        <v>85</v>
      </c>
      <c r="O87" s="56">
        <v>0.29166666666666669</v>
      </c>
      <c r="P87" s="56">
        <v>0.33333333333333331</v>
      </c>
      <c r="Q87" s="52">
        <f t="shared" si="13"/>
        <v>4.166666666666663E-2</v>
      </c>
      <c r="R87" s="53">
        <f t="shared" si="14"/>
        <v>43344</v>
      </c>
      <c r="S87" s="53" t="s">
        <v>85</v>
      </c>
      <c r="T87" s="51">
        <v>0.29166666666666669</v>
      </c>
      <c r="U87" s="51">
        <v>0.33333333333333331</v>
      </c>
      <c r="V87" s="52">
        <f t="shared" si="15"/>
        <v>4.166666666666663E-2</v>
      </c>
      <c r="W87" s="57">
        <f t="shared" si="16"/>
        <v>0.12499999999999989</v>
      </c>
    </row>
    <row r="88" spans="3:23" ht="31.5" x14ac:dyDescent="0.25">
      <c r="C88" s="49" t="s">
        <v>220</v>
      </c>
      <c r="D88" s="50">
        <v>43330</v>
      </c>
      <c r="E88" s="51">
        <v>0.29166666666666669</v>
      </c>
      <c r="F88" s="51">
        <v>0.33333333333333331</v>
      </c>
      <c r="G88" s="52">
        <f t="shared" si="9"/>
        <v>4.166666666666663E-2</v>
      </c>
      <c r="H88" s="53">
        <f t="shared" si="10"/>
        <v>43331</v>
      </c>
      <c r="I88" s="53" t="s">
        <v>84</v>
      </c>
      <c r="J88" s="51">
        <v>0.29166666666666669</v>
      </c>
      <c r="K88" s="51">
        <v>0.33333333333333331</v>
      </c>
      <c r="L88" s="52">
        <f t="shared" si="11"/>
        <v>0</v>
      </c>
      <c r="M88" s="54">
        <f t="shared" si="12"/>
        <v>43337</v>
      </c>
      <c r="N88" s="55" t="s">
        <v>85</v>
      </c>
      <c r="O88" s="56">
        <v>0.29166666666666669</v>
      </c>
      <c r="P88" s="56">
        <v>0.33333333333333331</v>
      </c>
      <c r="Q88" s="52">
        <f t="shared" si="13"/>
        <v>4.166666666666663E-2</v>
      </c>
      <c r="R88" s="53">
        <f t="shared" si="14"/>
        <v>43345</v>
      </c>
      <c r="S88" s="53" t="s">
        <v>85</v>
      </c>
      <c r="T88" s="51">
        <v>0.29166666666666669</v>
      </c>
      <c r="U88" s="51">
        <v>0.33333333333333331</v>
      </c>
      <c r="V88" s="52">
        <f t="shared" si="15"/>
        <v>4.166666666666663E-2</v>
      </c>
      <c r="W88" s="57">
        <f t="shared" si="16"/>
        <v>0.12499999999999989</v>
      </c>
    </row>
    <row r="89" spans="3:23" ht="78.75" x14ac:dyDescent="0.25">
      <c r="C89" s="49" t="s">
        <v>221</v>
      </c>
      <c r="D89" s="50">
        <v>43331</v>
      </c>
      <c r="E89" s="51">
        <v>0.29166666666666669</v>
      </c>
      <c r="F89" s="51">
        <v>0.33333333333333331</v>
      </c>
      <c r="G89" s="52">
        <f t="shared" si="9"/>
        <v>4.166666666666663E-2</v>
      </c>
      <c r="H89" s="53">
        <f t="shared" si="10"/>
        <v>43332</v>
      </c>
      <c r="I89" s="53" t="s">
        <v>84</v>
      </c>
      <c r="J89" s="51">
        <v>0.29166666666666669</v>
      </c>
      <c r="K89" s="51">
        <v>0.33333333333333331</v>
      </c>
      <c r="L89" s="52">
        <f t="shared" si="11"/>
        <v>0</v>
      </c>
      <c r="M89" s="54">
        <f t="shared" si="12"/>
        <v>43338</v>
      </c>
      <c r="N89" s="55" t="s">
        <v>85</v>
      </c>
      <c r="O89" s="56">
        <v>0.29166666666666669</v>
      </c>
      <c r="P89" s="56">
        <v>0.33333333333333331</v>
      </c>
      <c r="Q89" s="52">
        <f t="shared" si="13"/>
        <v>4.166666666666663E-2</v>
      </c>
      <c r="R89" s="53">
        <f t="shared" si="14"/>
        <v>43346</v>
      </c>
      <c r="S89" s="53" t="s">
        <v>85</v>
      </c>
      <c r="T89" s="51">
        <v>0.29166666666666669</v>
      </c>
      <c r="U89" s="51">
        <v>0.33333333333333331</v>
      </c>
      <c r="V89" s="52">
        <f t="shared" si="15"/>
        <v>4.166666666666663E-2</v>
      </c>
      <c r="W89" s="57">
        <f t="shared" si="16"/>
        <v>0.12499999999999989</v>
      </c>
    </row>
    <row r="90" spans="3:23" ht="31.5" x14ac:dyDescent="0.25">
      <c r="C90" s="49" t="s">
        <v>222</v>
      </c>
      <c r="D90" s="50">
        <v>43332</v>
      </c>
      <c r="E90" s="51">
        <v>0.29166666666666669</v>
      </c>
      <c r="F90" s="51">
        <v>0.33333333333333331</v>
      </c>
      <c r="G90" s="52">
        <f t="shared" si="9"/>
        <v>4.166666666666663E-2</v>
      </c>
      <c r="H90" s="53">
        <f t="shared" si="10"/>
        <v>43333</v>
      </c>
      <c r="I90" s="53" t="s">
        <v>84</v>
      </c>
      <c r="J90" s="51">
        <v>0.29166666666666669</v>
      </c>
      <c r="K90" s="51">
        <v>0.33333333333333331</v>
      </c>
      <c r="L90" s="52">
        <f t="shared" si="11"/>
        <v>0</v>
      </c>
      <c r="M90" s="54">
        <f t="shared" si="12"/>
        <v>43339</v>
      </c>
      <c r="N90" s="55" t="s">
        <v>85</v>
      </c>
      <c r="O90" s="56">
        <v>0.29166666666666669</v>
      </c>
      <c r="P90" s="56">
        <v>0.33333333333333331</v>
      </c>
      <c r="Q90" s="52">
        <f t="shared" si="13"/>
        <v>4.166666666666663E-2</v>
      </c>
      <c r="R90" s="53">
        <f t="shared" si="14"/>
        <v>43347</v>
      </c>
      <c r="S90" s="53" t="s">
        <v>85</v>
      </c>
      <c r="T90" s="51">
        <v>0.29166666666666669</v>
      </c>
      <c r="U90" s="51">
        <v>0.33333333333333331</v>
      </c>
      <c r="V90" s="52">
        <f t="shared" si="15"/>
        <v>4.166666666666663E-2</v>
      </c>
      <c r="W90" s="57">
        <f t="shared" si="16"/>
        <v>0.12499999999999989</v>
      </c>
    </row>
    <row r="91" spans="3:23" ht="47.25" x14ac:dyDescent="0.25">
      <c r="C91" s="49" t="s">
        <v>223</v>
      </c>
      <c r="D91" s="50">
        <v>43333</v>
      </c>
      <c r="E91" s="51">
        <v>0.29166666666666669</v>
      </c>
      <c r="F91" s="51">
        <v>0.33333333333333331</v>
      </c>
      <c r="G91" s="52">
        <f t="shared" si="9"/>
        <v>4.166666666666663E-2</v>
      </c>
      <c r="H91" s="53">
        <f t="shared" si="10"/>
        <v>43334</v>
      </c>
      <c r="I91" s="53" t="s">
        <v>84</v>
      </c>
      <c r="J91" s="51">
        <v>0.29166666666666669</v>
      </c>
      <c r="K91" s="51">
        <v>0.33333333333333331</v>
      </c>
      <c r="L91" s="52">
        <f t="shared" si="11"/>
        <v>0</v>
      </c>
      <c r="M91" s="54">
        <f t="shared" si="12"/>
        <v>43340</v>
      </c>
      <c r="N91" s="55" t="s">
        <v>85</v>
      </c>
      <c r="O91" s="56">
        <v>0.29166666666666669</v>
      </c>
      <c r="P91" s="56">
        <v>0.33333333333333331</v>
      </c>
      <c r="Q91" s="52">
        <f t="shared" si="13"/>
        <v>4.166666666666663E-2</v>
      </c>
      <c r="R91" s="53">
        <f t="shared" si="14"/>
        <v>43348</v>
      </c>
      <c r="S91" s="53" t="s">
        <v>85</v>
      </c>
      <c r="T91" s="51">
        <v>0.29166666666666669</v>
      </c>
      <c r="U91" s="51">
        <v>0.33333333333333331</v>
      </c>
      <c r="V91" s="52">
        <f t="shared" si="15"/>
        <v>4.166666666666663E-2</v>
      </c>
      <c r="W91" s="57">
        <f t="shared" si="16"/>
        <v>0.12499999999999989</v>
      </c>
    </row>
    <row r="92" spans="3:23" ht="63" x14ac:dyDescent="0.25">
      <c r="C92" s="49" t="s">
        <v>224</v>
      </c>
      <c r="D92" s="50">
        <v>43334</v>
      </c>
      <c r="E92" s="51">
        <v>0.29166666666666669</v>
      </c>
      <c r="F92" s="51">
        <v>0.33333333333333331</v>
      </c>
      <c r="G92" s="52">
        <f t="shared" si="9"/>
        <v>4.166666666666663E-2</v>
      </c>
      <c r="H92" s="53">
        <f t="shared" si="10"/>
        <v>43335</v>
      </c>
      <c r="I92" s="53" t="s">
        <v>84</v>
      </c>
      <c r="J92" s="51">
        <v>0.29166666666666669</v>
      </c>
      <c r="K92" s="51">
        <v>0.33333333333333331</v>
      </c>
      <c r="L92" s="52">
        <f t="shared" si="11"/>
        <v>0</v>
      </c>
      <c r="M92" s="54">
        <f t="shared" si="12"/>
        <v>43341</v>
      </c>
      <c r="N92" s="55" t="s">
        <v>85</v>
      </c>
      <c r="O92" s="56">
        <v>0.29166666666666669</v>
      </c>
      <c r="P92" s="56">
        <v>0.33333333333333331</v>
      </c>
      <c r="Q92" s="52">
        <f t="shared" si="13"/>
        <v>4.166666666666663E-2</v>
      </c>
      <c r="R92" s="53">
        <f t="shared" si="14"/>
        <v>43349</v>
      </c>
      <c r="S92" s="53" t="s">
        <v>85</v>
      </c>
      <c r="T92" s="51">
        <v>0.29166666666666669</v>
      </c>
      <c r="U92" s="51">
        <v>0.33333333333333331</v>
      </c>
      <c r="V92" s="52">
        <f t="shared" si="15"/>
        <v>4.166666666666663E-2</v>
      </c>
      <c r="W92" s="57">
        <f t="shared" si="16"/>
        <v>0.12499999999999989</v>
      </c>
    </row>
    <row r="93" spans="3:23" ht="47.25" x14ac:dyDescent="0.25">
      <c r="C93" s="49" t="s">
        <v>225</v>
      </c>
      <c r="D93" s="50">
        <v>43335</v>
      </c>
      <c r="E93" s="51">
        <v>0.29166666666666669</v>
      </c>
      <c r="F93" s="51">
        <v>0.33333333333333331</v>
      </c>
      <c r="G93" s="52">
        <f t="shared" si="9"/>
        <v>4.166666666666663E-2</v>
      </c>
      <c r="H93" s="53">
        <f t="shared" si="10"/>
        <v>43336</v>
      </c>
      <c r="I93" s="53" t="s">
        <v>84</v>
      </c>
      <c r="J93" s="51">
        <v>0.29166666666666669</v>
      </c>
      <c r="K93" s="51">
        <v>0.33333333333333331</v>
      </c>
      <c r="L93" s="52">
        <f t="shared" si="11"/>
        <v>0</v>
      </c>
      <c r="M93" s="54">
        <f t="shared" si="12"/>
        <v>43342</v>
      </c>
      <c r="N93" s="55" t="s">
        <v>85</v>
      </c>
      <c r="O93" s="56">
        <v>0.29166666666666669</v>
      </c>
      <c r="P93" s="56">
        <v>0.33333333333333331</v>
      </c>
      <c r="Q93" s="52">
        <f t="shared" si="13"/>
        <v>4.166666666666663E-2</v>
      </c>
      <c r="R93" s="53">
        <f t="shared" si="14"/>
        <v>43350</v>
      </c>
      <c r="S93" s="53" t="s">
        <v>85</v>
      </c>
      <c r="T93" s="51">
        <v>0.29166666666666669</v>
      </c>
      <c r="U93" s="51">
        <v>0.33333333333333331</v>
      </c>
      <c r="V93" s="52">
        <f t="shared" si="15"/>
        <v>4.166666666666663E-2</v>
      </c>
      <c r="W93" s="57">
        <f t="shared" si="16"/>
        <v>0.12499999999999989</v>
      </c>
    </row>
    <row r="94" spans="3:23" ht="47.25" x14ac:dyDescent="0.25">
      <c r="C94" s="49" t="s">
        <v>226</v>
      </c>
      <c r="D94" s="50">
        <v>43336</v>
      </c>
      <c r="E94" s="51">
        <v>0.29166666666666669</v>
      </c>
      <c r="F94" s="51">
        <v>0.33333333333333331</v>
      </c>
      <c r="G94" s="52">
        <f t="shared" si="9"/>
        <v>4.166666666666663E-2</v>
      </c>
      <c r="H94" s="53">
        <f t="shared" si="10"/>
        <v>43337</v>
      </c>
      <c r="I94" s="53" t="s">
        <v>84</v>
      </c>
      <c r="J94" s="51">
        <v>0.29166666666666669</v>
      </c>
      <c r="K94" s="51">
        <v>0.33333333333333331</v>
      </c>
      <c r="L94" s="52">
        <f t="shared" si="11"/>
        <v>0</v>
      </c>
      <c r="M94" s="54">
        <f t="shared" si="12"/>
        <v>43343</v>
      </c>
      <c r="N94" s="55" t="s">
        <v>85</v>
      </c>
      <c r="O94" s="56">
        <v>0.29166666666666669</v>
      </c>
      <c r="P94" s="56">
        <v>0.33333333333333331</v>
      </c>
      <c r="Q94" s="52">
        <f t="shared" si="13"/>
        <v>4.166666666666663E-2</v>
      </c>
      <c r="R94" s="53">
        <f t="shared" si="14"/>
        <v>43351</v>
      </c>
      <c r="S94" s="53" t="s">
        <v>85</v>
      </c>
      <c r="T94" s="51">
        <v>0.29166666666666669</v>
      </c>
      <c r="U94" s="51">
        <v>0.33333333333333331</v>
      </c>
      <c r="V94" s="52">
        <f t="shared" si="15"/>
        <v>4.166666666666663E-2</v>
      </c>
      <c r="W94" s="57">
        <f t="shared" si="16"/>
        <v>0.12499999999999989</v>
      </c>
    </row>
    <row r="95" spans="3:23" ht="15.75" x14ac:dyDescent="0.25">
      <c r="C95" s="49" t="s">
        <v>227</v>
      </c>
      <c r="D95" s="50">
        <v>43337</v>
      </c>
      <c r="E95" s="51">
        <v>0.29166666666666669</v>
      </c>
      <c r="F95" s="51">
        <v>0.33333333333333331</v>
      </c>
      <c r="G95" s="52">
        <f t="shared" si="9"/>
        <v>4.166666666666663E-2</v>
      </c>
      <c r="H95" s="53">
        <f t="shared" si="10"/>
        <v>43338</v>
      </c>
      <c r="I95" s="53" t="s">
        <v>84</v>
      </c>
      <c r="J95" s="51">
        <v>0.29166666666666669</v>
      </c>
      <c r="K95" s="51">
        <v>0.33333333333333331</v>
      </c>
      <c r="L95" s="52">
        <f t="shared" si="11"/>
        <v>0</v>
      </c>
      <c r="M95" s="54">
        <f t="shared" si="12"/>
        <v>43344</v>
      </c>
      <c r="N95" s="55" t="s">
        <v>85</v>
      </c>
      <c r="O95" s="56">
        <v>0.29166666666666669</v>
      </c>
      <c r="P95" s="56">
        <v>0.33333333333333331</v>
      </c>
      <c r="Q95" s="52">
        <f t="shared" si="13"/>
        <v>4.166666666666663E-2</v>
      </c>
      <c r="R95" s="53">
        <f t="shared" si="14"/>
        <v>43352</v>
      </c>
      <c r="S95" s="53" t="s">
        <v>85</v>
      </c>
      <c r="T95" s="51">
        <v>0.29166666666666669</v>
      </c>
      <c r="U95" s="51">
        <v>0.33333333333333331</v>
      </c>
      <c r="V95" s="52">
        <f t="shared" si="15"/>
        <v>4.166666666666663E-2</v>
      </c>
      <c r="W95" s="57">
        <f t="shared" si="16"/>
        <v>0.12499999999999989</v>
      </c>
    </row>
    <row r="96" spans="3:23" ht="15.75" x14ac:dyDescent="0.25">
      <c r="C96" s="49" t="s">
        <v>228</v>
      </c>
      <c r="D96" s="50">
        <v>43338</v>
      </c>
      <c r="E96" s="51">
        <v>0.29166666666666669</v>
      </c>
      <c r="F96" s="51">
        <v>0.33333333333333331</v>
      </c>
      <c r="G96" s="52">
        <f t="shared" si="9"/>
        <v>4.166666666666663E-2</v>
      </c>
      <c r="H96" s="53">
        <f t="shared" si="10"/>
        <v>43339</v>
      </c>
      <c r="I96" s="53" t="s">
        <v>84</v>
      </c>
      <c r="J96" s="51">
        <v>0.29166666666666669</v>
      </c>
      <c r="K96" s="51">
        <v>0.33333333333333331</v>
      </c>
      <c r="L96" s="52">
        <f t="shared" si="11"/>
        <v>0</v>
      </c>
      <c r="M96" s="54">
        <f t="shared" si="12"/>
        <v>43345</v>
      </c>
      <c r="N96" s="55" t="s">
        <v>85</v>
      </c>
      <c r="O96" s="56">
        <v>0.29166666666666669</v>
      </c>
      <c r="P96" s="56">
        <v>0.33333333333333331</v>
      </c>
      <c r="Q96" s="52">
        <f t="shared" si="13"/>
        <v>4.166666666666663E-2</v>
      </c>
      <c r="R96" s="53">
        <f t="shared" si="14"/>
        <v>43353</v>
      </c>
      <c r="S96" s="53" t="s">
        <v>85</v>
      </c>
      <c r="T96" s="51">
        <v>0.29166666666666669</v>
      </c>
      <c r="U96" s="51">
        <v>0.33333333333333331</v>
      </c>
      <c r="V96" s="52">
        <f t="shared" si="15"/>
        <v>4.166666666666663E-2</v>
      </c>
      <c r="W96" s="57">
        <f t="shared" si="16"/>
        <v>0.12499999999999989</v>
      </c>
    </row>
    <row r="97" spans="3:23" ht="15.75" x14ac:dyDescent="0.25">
      <c r="C97" s="49" t="s">
        <v>229</v>
      </c>
      <c r="D97" s="50">
        <v>43339</v>
      </c>
      <c r="E97" s="51">
        <v>0.29166666666666669</v>
      </c>
      <c r="F97" s="51">
        <v>0.33333333333333331</v>
      </c>
      <c r="G97" s="52">
        <f t="shared" si="9"/>
        <v>4.166666666666663E-2</v>
      </c>
      <c r="H97" s="53">
        <f t="shared" si="10"/>
        <v>43340</v>
      </c>
      <c r="I97" s="53" t="s">
        <v>84</v>
      </c>
      <c r="J97" s="51">
        <v>0.29166666666666669</v>
      </c>
      <c r="K97" s="51">
        <v>0.33333333333333331</v>
      </c>
      <c r="L97" s="52">
        <f t="shared" si="11"/>
        <v>0</v>
      </c>
      <c r="M97" s="54">
        <f t="shared" si="12"/>
        <v>43346</v>
      </c>
      <c r="N97" s="55" t="s">
        <v>85</v>
      </c>
      <c r="O97" s="56">
        <v>0.29166666666666669</v>
      </c>
      <c r="P97" s="56">
        <v>0.33333333333333331</v>
      </c>
      <c r="Q97" s="52">
        <f t="shared" si="13"/>
        <v>4.166666666666663E-2</v>
      </c>
      <c r="R97" s="53">
        <f t="shared" si="14"/>
        <v>43354</v>
      </c>
      <c r="S97" s="53" t="s">
        <v>85</v>
      </c>
      <c r="T97" s="51">
        <v>0.29166666666666669</v>
      </c>
      <c r="U97" s="51">
        <v>0.33333333333333331</v>
      </c>
      <c r="V97" s="52">
        <f t="shared" si="15"/>
        <v>4.166666666666663E-2</v>
      </c>
      <c r="W97" s="57">
        <f t="shared" si="16"/>
        <v>0.12499999999999989</v>
      </c>
    </row>
    <row r="98" spans="3:23" ht="31.5" x14ac:dyDescent="0.25">
      <c r="C98" s="49" t="s">
        <v>230</v>
      </c>
      <c r="D98" s="50">
        <v>43340</v>
      </c>
      <c r="E98" s="51">
        <v>0.29166666666666669</v>
      </c>
      <c r="F98" s="51">
        <v>0.33333333333333331</v>
      </c>
      <c r="G98" s="52">
        <f t="shared" si="9"/>
        <v>4.166666666666663E-2</v>
      </c>
      <c r="H98" s="53">
        <f t="shared" si="10"/>
        <v>43341</v>
      </c>
      <c r="I98" s="53" t="s">
        <v>84</v>
      </c>
      <c r="J98" s="51">
        <v>0.29166666666666669</v>
      </c>
      <c r="K98" s="51">
        <v>0.33333333333333331</v>
      </c>
      <c r="L98" s="52">
        <f t="shared" si="11"/>
        <v>0</v>
      </c>
      <c r="M98" s="54">
        <f t="shared" si="12"/>
        <v>43347</v>
      </c>
      <c r="N98" s="55" t="s">
        <v>85</v>
      </c>
      <c r="O98" s="56">
        <v>0.29166666666666669</v>
      </c>
      <c r="P98" s="56">
        <v>0.33333333333333331</v>
      </c>
      <c r="Q98" s="52">
        <f t="shared" si="13"/>
        <v>4.166666666666663E-2</v>
      </c>
      <c r="R98" s="53">
        <f t="shared" si="14"/>
        <v>43355</v>
      </c>
      <c r="S98" s="53" t="s">
        <v>85</v>
      </c>
      <c r="T98" s="51">
        <v>0.29166666666666669</v>
      </c>
      <c r="U98" s="51">
        <v>0.33333333333333331</v>
      </c>
      <c r="V98" s="52">
        <f t="shared" si="15"/>
        <v>4.166666666666663E-2</v>
      </c>
      <c r="W98" s="57">
        <f t="shared" si="16"/>
        <v>0.12499999999999989</v>
      </c>
    </row>
    <row r="99" spans="3:23" ht="31.5" x14ac:dyDescent="0.25">
      <c r="C99" s="49" t="s">
        <v>231</v>
      </c>
      <c r="D99" s="50">
        <v>43341</v>
      </c>
      <c r="E99" s="51">
        <v>0.29166666666666669</v>
      </c>
      <c r="F99" s="51">
        <v>0.33333333333333331</v>
      </c>
      <c r="G99" s="52">
        <f t="shared" si="9"/>
        <v>4.166666666666663E-2</v>
      </c>
      <c r="H99" s="53">
        <f t="shared" si="10"/>
        <v>43342</v>
      </c>
      <c r="I99" s="53" t="s">
        <v>84</v>
      </c>
      <c r="J99" s="51">
        <v>0.29166666666666669</v>
      </c>
      <c r="K99" s="51">
        <v>0.33333333333333331</v>
      </c>
      <c r="L99" s="52">
        <f t="shared" si="11"/>
        <v>0</v>
      </c>
      <c r="M99" s="54">
        <f t="shared" si="12"/>
        <v>43348</v>
      </c>
      <c r="N99" s="55" t="s">
        <v>85</v>
      </c>
      <c r="O99" s="56">
        <v>0.29166666666666669</v>
      </c>
      <c r="P99" s="56">
        <v>0.33333333333333331</v>
      </c>
      <c r="Q99" s="52">
        <f t="shared" si="13"/>
        <v>4.166666666666663E-2</v>
      </c>
      <c r="R99" s="53">
        <f t="shared" si="14"/>
        <v>43356</v>
      </c>
      <c r="S99" s="53" t="s">
        <v>85</v>
      </c>
      <c r="T99" s="51">
        <v>0.29166666666666669</v>
      </c>
      <c r="U99" s="51">
        <v>0.33333333333333331</v>
      </c>
      <c r="V99" s="52">
        <f t="shared" si="15"/>
        <v>4.166666666666663E-2</v>
      </c>
      <c r="W99" s="57">
        <f t="shared" si="16"/>
        <v>0.12499999999999989</v>
      </c>
    </row>
    <row r="100" spans="3:23" ht="15.75" x14ac:dyDescent="0.25">
      <c r="C100" s="70" t="s">
        <v>232</v>
      </c>
      <c r="D100" s="50">
        <v>43342</v>
      </c>
      <c r="E100" s="51">
        <v>0.29166666666666669</v>
      </c>
      <c r="F100" s="51">
        <v>0.33333333333333331</v>
      </c>
      <c r="G100" s="52">
        <f t="shared" si="9"/>
        <v>4.166666666666663E-2</v>
      </c>
      <c r="H100" s="53">
        <f t="shared" si="10"/>
        <v>43343</v>
      </c>
      <c r="I100" s="53" t="s">
        <v>84</v>
      </c>
      <c r="J100" s="51">
        <v>0.29166666666666669</v>
      </c>
      <c r="K100" s="51">
        <v>0.33333333333333331</v>
      </c>
      <c r="L100" s="52">
        <f t="shared" si="11"/>
        <v>0</v>
      </c>
      <c r="M100" s="54">
        <f t="shared" si="12"/>
        <v>43349</v>
      </c>
      <c r="N100" s="55" t="s">
        <v>85</v>
      </c>
      <c r="O100" s="56">
        <v>0.29166666666666669</v>
      </c>
      <c r="P100" s="56">
        <v>0.33333333333333331</v>
      </c>
      <c r="Q100" s="52">
        <f t="shared" si="13"/>
        <v>4.166666666666663E-2</v>
      </c>
      <c r="R100" s="53">
        <f t="shared" si="14"/>
        <v>43357</v>
      </c>
      <c r="S100" s="53" t="s">
        <v>85</v>
      </c>
      <c r="T100" s="51">
        <v>0.29166666666666669</v>
      </c>
      <c r="U100" s="51">
        <v>0.33333333333333331</v>
      </c>
      <c r="V100" s="52">
        <f t="shared" si="15"/>
        <v>4.166666666666663E-2</v>
      </c>
      <c r="W100" s="57">
        <f t="shared" si="16"/>
        <v>0.12499999999999989</v>
      </c>
    </row>
    <row r="101" spans="3:23" ht="31.5" x14ac:dyDescent="0.25">
      <c r="C101" s="49" t="s">
        <v>233</v>
      </c>
      <c r="D101" s="50">
        <v>43343</v>
      </c>
      <c r="E101" s="51">
        <v>0.29166666666666669</v>
      </c>
      <c r="F101" s="51">
        <v>0.33333333333333331</v>
      </c>
      <c r="G101" s="52">
        <f t="shared" si="9"/>
        <v>4.166666666666663E-2</v>
      </c>
      <c r="H101" s="53">
        <f t="shared" si="10"/>
        <v>43344</v>
      </c>
      <c r="I101" s="53" t="s">
        <v>84</v>
      </c>
      <c r="J101" s="51">
        <v>0.29166666666666669</v>
      </c>
      <c r="K101" s="51">
        <v>0.33333333333333331</v>
      </c>
      <c r="L101" s="52">
        <f t="shared" si="11"/>
        <v>0</v>
      </c>
      <c r="M101" s="54">
        <f t="shared" si="12"/>
        <v>43350</v>
      </c>
      <c r="N101" s="55" t="s">
        <v>85</v>
      </c>
      <c r="O101" s="56">
        <v>0.29166666666666669</v>
      </c>
      <c r="P101" s="56">
        <v>0.33333333333333331</v>
      </c>
      <c r="Q101" s="52">
        <f t="shared" si="13"/>
        <v>4.166666666666663E-2</v>
      </c>
      <c r="R101" s="53">
        <f t="shared" si="14"/>
        <v>43358</v>
      </c>
      <c r="S101" s="53" t="s">
        <v>85</v>
      </c>
      <c r="T101" s="51">
        <v>0.29166666666666669</v>
      </c>
      <c r="U101" s="51">
        <v>0.33333333333333331</v>
      </c>
      <c r="V101" s="52">
        <f t="shared" si="15"/>
        <v>4.166666666666663E-2</v>
      </c>
      <c r="W101" s="57">
        <f t="shared" si="16"/>
        <v>0.12499999999999989</v>
      </c>
    </row>
    <row r="102" spans="3:23" ht="31.5" x14ac:dyDescent="0.25">
      <c r="C102" s="49" t="s">
        <v>234</v>
      </c>
      <c r="D102" s="50">
        <v>43344</v>
      </c>
      <c r="E102" s="51">
        <v>0.29166666666666669</v>
      </c>
      <c r="F102" s="51">
        <v>0.33333333333333331</v>
      </c>
      <c r="G102" s="52">
        <f t="shared" si="9"/>
        <v>4.166666666666663E-2</v>
      </c>
      <c r="H102" s="53">
        <f t="shared" si="10"/>
        <v>43345</v>
      </c>
      <c r="I102" s="53" t="s">
        <v>84</v>
      </c>
      <c r="J102" s="51">
        <v>0.29166666666666669</v>
      </c>
      <c r="K102" s="51">
        <v>0.33333333333333331</v>
      </c>
      <c r="L102" s="52">
        <f t="shared" si="11"/>
        <v>0</v>
      </c>
      <c r="M102" s="54">
        <f t="shared" si="12"/>
        <v>43351</v>
      </c>
      <c r="N102" s="55" t="s">
        <v>85</v>
      </c>
      <c r="O102" s="56">
        <v>0.29166666666666669</v>
      </c>
      <c r="P102" s="56">
        <v>0.33333333333333331</v>
      </c>
      <c r="Q102" s="52">
        <f t="shared" si="13"/>
        <v>4.166666666666663E-2</v>
      </c>
      <c r="R102" s="53">
        <f t="shared" si="14"/>
        <v>43359</v>
      </c>
      <c r="S102" s="53" t="s">
        <v>85</v>
      </c>
      <c r="T102" s="51">
        <v>0.29166666666666669</v>
      </c>
      <c r="U102" s="51">
        <v>0.33333333333333331</v>
      </c>
      <c r="V102" s="52">
        <f t="shared" si="15"/>
        <v>4.166666666666663E-2</v>
      </c>
      <c r="W102" s="57">
        <f t="shared" si="16"/>
        <v>0.12499999999999989</v>
      </c>
    </row>
    <row r="103" spans="3:23" ht="31.5" x14ac:dyDescent="0.25">
      <c r="C103" s="49" t="s">
        <v>235</v>
      </c>
      <c r="D103" s="50">
        <v>43345</v>
      </c>
      <c r="E103" s="51">
        <v>0.29166666666666669</v>
      </c>
      <c r="F103" s="51">
        <v>0.33333333333333331</v>
      </c>
      <c r="G103" s="52">
        <f t="shared" si="9"/>
        <v>4.166666666666663E-2</v>
      </c>
      <c r="H103" s="53">
        <f t="shared" si="10"/>
        <v>43346</v>
      </c>
      <c r="I103" s="53" t="s">
        <v>84</v>
      </c>
      <c r="J103" s="51">
        <v>0.29166666666666669</v>
      </c>
      <c r="K103" s="51">
        <v>0.33333333333333331</v>
      </c>
      <c r="L103" s="52">
        <f t="shared" si="11"/>
        <v>0</v>
      </c>
      <c r="M103" s="54">
        <f t="shared" si="12"/>
        <v>43352</v>
      </c>
      <c r="N103" s="55" t="s">
        <v>85</v>
      </c>
      <c r="O103" s="56">
        <v>0.29166666666666669</v>
      </c>
      <c r="P103" s="56">
        <v>0.33333333333333331</v>
      </c>
      <c r="Q103" s="52">
        <f t="shared" si="13"/>
        <v>4.166666666666663E-2</v>
      </c>
      <c r="R103" s="53">
        <f t="shared" si="14"/>
        <v>43360</v>
      </c>
      <c r="S103" s="53" t="s">
        <v>85</v>
      </c>
      <c r="T103" s="51">
        <v>0.29166666666666669</v>
      </c>
      <c r="U103" s="51">
        <v>0.33333333333333331</v>
      </c>
      <c r="V103" s="52">
        <f t="shared" si="15"/>
        <v>4.166666666666663E-2</v>
      </c>
      <c r="W103" s="57">
        <f t="shared" si="16"/>
        <v>0.12499999999999989</v>
      </c>
    </row>
    <row r="104" spans="3:23" ht="15.75" x14ac:dyDescent="0.25">
      <c r="C104" s="49" t="s">
        <v>236</v>
      </c>
      <c r="D104" s="50">
        <v>43346</v>
      </c>
      <c r="E104" s="51">
        <v>0.29166666666666669</v>
      </c>
      <c r="F104" s="51">
        <v>0.33333333333333331</v>
      </c>
      <c r="G104" s="52">
        <f t="shared" si="9"/>
        <v>4.166666666666663E-2</v>
      </c>
      <c r="H104" s="53">
        <f t="shared" si="10"/>
        <v>43347</v>
      </c>
      <c r="I104" s="53" t="s">
        <v>84</v>
      </c>
      <c r="J104" s="51">
        <v>0.29166666666666669</v>
      </c>
      <c r="K104" s="51">
        <v>0.33333333333333331</v>
      </c>
      <c r="L104" s="52">
        <f t="shared" si="11"/>
        <v>0</v>
      </c>
      <c r="M104" s="54">
        <f t="shared" si="12"/>
        <v>43353</v>
      </c>
      <c r="N104" s="55" t="s">
        <v>85</v>
      </c>
      <c r="O104" s="56">
        <v>0.29166666666666669</v>
      </c>
      <c r="P104" s="56">
        <v>0.33333333333333331</v>
      </c>
      <c r="Q104" s="52">
        <f t="shared" si="13"/>
        <v>4.166666666666663E-2</v>
      </c>
      <c r="R104" s="53">
        <f t="shared" si="14"/>
        <v>43361</v>
      </c>
      <c r="S104" s="53" t="s">
        <v>85</v>
      </c>
      <c r="T104" s="51">
        <v>0.29166666666666669</v>
      </c>
      <c r="U104" s="51">
        <v>0.33333333333333331</v>
      </c>
      <c r="V104" s="52">
        <f t="shared" si="15"/>
        <v>4.166666666666663E-2</v>
      </c>
      <c r="W104" s="57">
        <f t="shared" si="16"/>
        <v>0.12499999999999989</v>
      </c>
    </row>
    <row r="105" spans="3:23" ht="15.75" x14ac:dyDescent="0.25">
      <c r="C105" s="49" t="s">
        <v>237</v>
      </c>
      <c r="D105" s="50">
        <v>43347</v>
      </c>
      <c r="E105" s="51">
        <v>0.29166666666666669</v>
      </c>
      <c r="F105" s="51">
        <v>0.33333333333333331</v>
      </c>
      <c r="G105" s="52">
        <f t="shared" si="9"/>
        <v>4.166666666666663E-2</v>
      </c>
      <c r="H105" s="53">
        <f t="shared" si="10"/>
        <v>43348</v>
      </c>
      <c r="I105" s="53" t="s">
        <v>84</v>
      </c>
      <c r="J105" s="51">
        <v>0.29166666666666669</v>
      </c>
      <c r="K105" s="51">
        <v>0.33333333333333331</v>
      </c>
      <c r="L105" s="52">
        <f t="shared" si="11"/>
        <v>0</v>
      </c>
      <c r="M105" s="54">
        <f t="shared" si="12"/>
        <v>43354</v>
      </c>
      <c r="N105" s="55" t="s">
        <v>85</v>
      </c>
      <c r="O105" s="56">
        <v>0.29166666666666669</v>
      </c>
      <c r="P105" s="56">
        <v>0.33333333333333331</v>
      </c>
      <c r="Q105" s="52">
        <f t="shared" si="13"/>
        <v>4.166666666666663E-2</v>
      </c>
      <c r="R105" s="53">
        <f t="shared" si="14"/>
        <v>43362</v>
      </c>
      <c r="S105" s="53" t="s">
        <v>85</v>
      </c>
      <c r="T105" s="51">
        <v>0.29166666666666669</v>
      </c>
      <c r="U105" s="51">
        <v>0.33333333333333331</v>
      </c>
      <c r="V105" s="52">
        <f t="shared" si="15"/>
        <v>4.166666666666663E-2</v>
      </c>
      <c r="W105" s="57">
        <f t="shared" si="16"/>
        <v>0.12499999999999989</v>
      </c>
    </row>
    <row r="106" spans="3:23" ht="15.75" x14ac:dyDescent="0.25">
      <c r="C106" s="49" t="s">
        <v>238</v>
      </c>
      <c r="D106" s="50">
        <v>43348</v>
      </c>
      <c r="E106" s="51">
        <v>0.29166666666666669</v>
      </c>
      <c r="F106" s="51">
        <v>0.33333333333333331</v>
      </c>
      <c r="G106" s="52">
        <f t="shared" si="9"/>
        <v>4.166666666666663E-2</v>
      </c>
      <c r="H106" s="53">
        <f t="shared" si="10"/>
        <v>43349</v>
      </c>
      <c r="I106" s="53" t="s">
        <v>84</v>
      </c>
      <c r="J106" s="51">
        <v>0.29166666666666669</v>
      </c>
      <c r="K106" s="51">
        <v>0.33333333333333331</v>
      </c>
      <c r="L106" s="52">
        <f t="shared" si="11"/>
        <v>0</v>
      </c>
      <c r="M106" s="54">
        <f t="shared" si="12"/>
        <v>43355</v>
      </c>
      <c r="N106" s="55" t="s">
        <v>85</v>
      </c>
      <c r="O106" s="56">
        <v>0.29166666666666669</v>
      </c>
      <c r="P106" s="56">
        <v>0.33333333333333331</v>
      </c>
      <c r="Q106" s="52">
        <f t="shared" si="13"/>
        <v>4.166666666666663E-2</v>
      </c>
      <c r="R106" s="53">
        <f t="shared" si="14"/>
        <v>43363</v>
      </c>
      <c r="S106" s="53" t="s">
        <v>85</v>
      </c>
      <c r="T106" s="51">
        <v>0.29166666666666669</v>
      </c>
      <c r="U106" s="51">
        <v>0.33333333333333331</v>
      </c>
      <c r="V106" s="52">
        <f t="shared" si="15"/>
        <v>4.166666666666663E-2</v>
      </c>
      <c r="W106" s="57">
        <f t="shared" si="16"/>
        <v>0.12499999999999989</v>
      </c>
    </row>
    <row r="107" spans="3:23" ht="47.25" x14ac:dyDescent="0.25">
      <c r="C107" s="49" t="s">
        <v>239</v>
      </c>
      <c r="D107" s="50">
        <v>43349</v>
      </c>
      <c r="E107" s="51">
        <v>0.29166666666666669</v>
      </c>
      <c r="F107" s="51">
        <v>0.33333333333333331</v>
      </c>
      <c r="G107" s="52">
        <f t="shared" si="9"/>
        <v>4.166666666666663E-2</v>
      </c>
      <c r="H107" s="53">
        <f t="shared" si="10"/>
        <v>43350</v>
      </c>
      <c r="I107" s="53" t="s">
        <v>84</v>
      </c>
      <c r="J107" s="51">
        <v>0.29166666666666669</v>
      </c>
      <c r="K107" s="51">
        <v>0.33333333333333331</v>
      </c>
      <c r="L107" s="52">
        <f t="shared" si="11"/>
        <v>0</v>
      </c>
      <c r="M107" s="54">
        <f t="shared" si="12"/>
        <v>43356</v>
      </c>
      <c r="N107" s="55" t="s">
        <v>85</v>
      </c>
      <c r="O107" s="56">
        <v>0.29166666666666669</v>
      </c>
      <c r="P107" s="56">
        <v>0.33333333333333331</v>
      </c>
      <c r="Q107" s="52">
        <f t="shared" si="13"/>
        <v>4.166666666666663E-2</v>
      </c>
      <c r="R107" s="53">
        <f t="shared" si="14"/>
        <v>43364</v>
      </c>
      <c r="S107" s="53" t="s">
        <v>85</v>
      </c>
      <c r="T107" s="51">
        <v>0.29166666666666669</v>
      </c>
      <c r="U107" s="51">
        <v>0.33333333333333331</v>
      </c>
      <c r="V107" s="52">
        <f t="shared" si="15"/>
        <v>4.166666666666663E-2</v>
      </c>
      <c r="W107" s="57">
        <f t="shared" si="16"/>
        <v>0.12499999999999989</v>
      </c>
    </row>
    <row r="108" spans="3:23" ht="31.5" x14ac:dyDescent="0.25">
      <c r="C108" s="49" t="s">
        <v>240</v>
      </c>
      <c r="D108" s="50">
        <v>43350</v>
      </c>
      <c r="E108" s="51">
        <v>0.29166666666666669</v>
      </c>
      <c r="F108" s="51">
        <v>0.33333333333333331</v>
      </c>
      <c r="G108" s="52">
        <f t="shared" si="9"/>
        <v>4.166666666666663E-2</v>
      </c>
      <c r="H108" s="53">
        <f t="shared" si="10"/>
        <v>43351</v>
      </c>
      <c r="I108" s="53" t="s">
        <v>84</v>
      </c>
      <c r="J108" s="51">
        <v>0.29166666666666669</v>
      </c>
      <c r="K108" s="51">
        <v>0.33333333333333331</v>
      </c>
      <c r="L108" s="52">
        <f t="shared" si="11"/>
        <v>0</v>
      </c>
      <c r="M108" s="54">
        <f t="shared" si="12"/>
        <v>43357</v>
      </c>
      <c r="N108" s="55" t="s">
        <v>85</v>
      </c>
      <c r="O108" s="56">
        <v>0.29166666666666669</v>
      </c>
      <c r="P108" s="56">
        <v>0.33333333333333331</v>
      </c>
      <c r="Q108" s="52">
        <f t="shared" si="13"/>
        <v>4.166666666666663E-2</v>
      </c>
      <c r="R108" s="53">
        <f t="shared" si="14"/>
        <v>43365</v>
      </c>
      <c r="S108" s="53" t="s">
        <v>85</v>
      </c>
      <c r="T108" s="51">
        <v>0.29166666666666669</v>
      </c>
      <c r="U108" s="51">
        <v>0.33333333333333331</v>
      </c>
      <c r="V108" s="52">
        <f t="shared" si="15"/>
        <v>4.166666666666663E-2</v>
      </c>
      <c r="W108" s="57">
        <f t="shared" si="16"/>
        <v>0.12499999999999989</v>
      </c>
    </row>
    <row r="109" spans="3:23" ht="47.25" x14ac:dyDescent="0.25">
      <c r="C109" s="49" t="s">
        <v>241</v>
      </c>
      <c r="D109" s="50">
        <v>43351</v>
      </c>
      <c r="E109" s="51">
        <v>0.29166666666666669</v>
      </c>
      <c r="F109" s="51">
        <v>0.33333333333333331</v>
      </c>
      <c r="G109" s="52">
        <f t="shared" si="9"/>
        <v>4.166666666666663E-2</v>
      </c>
      <c r="H109" s="53">
        <f t="shared" si="10"/>
        <v>43352</v>
      </c>
      <c r="I109" s="53" t="s">
        <v>84</v>
      </c>
      <c r="J109" s="51">
        <v>0.29166666666666669</v>
      </c>
      <c r="K109" s="51">
        <v>0.33333333333333331</v>
      </c>
      <c r="L109" s="52">
        <f t="shared" si="11"/>
        <v>0</v>
      </c>
      <c r="M109" s="54">
        <f t="shared" si="12"/>
        <v>43358</v>
      </c>
      <c r="N109" s="55" t="s">
        <v>85</v>
      </c>
      <c r="O109" s="56">
        <v>0.29166666666666669</v>
      </c>
      <c r="P109" s="56">
        <v>0.33333333333333331</v>
      </c>
      <c r="Q109" s="52">
        <f t="shared" si="13"/>
        <v>4.166666666666663E-2</v>
      </c>
      <c r="R109" s="53">
        <f t="shared" si="14"/>
        <v>43366</v>
      </c>
      <c r="S109" s="53" t="s">
        <v>85</v>
      </c>
      <c r="T109" s="51">
        <v>0.29166666666666669</v>
      </c>
      <c r="U109" s="51">
        <v>0.33333333333333331</v>
      </c>
      <c r="V109" s="52">
        <f t="shared" si="15"/>
        <v>4.166666666666663E-2</v>
      </c>
      <c r="W109" s="57">
        <f t="shared" si="16"/>
        <v>0.12499999999999989</v>
      </c>
    </row>
    <row r="110" spans="3:23" ht="15.75" x14ac:dyDescent="0.25">
      <c r="C110" s="49" t="s">
        <v>242</v>
      </c>
      <c r="D110" s="50">
        <v>43352</v>
      </c>
      <c r="E110" s="51">
        <v>0.29166666666666669</v>
      </c>
      <c r="F110" s="51">
        <v>0.33333333333333331</v>
      </c>
      <c r="G110" s="52">
        <f t="shared" si="9"/>
        <v>4.166666666666663E-2</v>
      </c>
      <c r="H110" s="53">
        <f t="shared" si="10"/>
        <v>43353</v>
      </c>
      <c r="I110" s="53" t="s">
        <v>84</v>
      </c>
      <c r="J110" s="51">
        <v>0.29166666666666669</v>
      </c>
      <c r="K110" s="51">
        <v>0.33333333333333331</v>
      </c>
      <c r="L110" s="52">
        <f t="shared" si="11"/>
        <v>0</v>
      </c>
      <c r="M110" s="54">
        <f t="shared" si="12"/>
        <v>43359</v>
      </c>
      <c r="N110" s="55" t="s">
        <v>85</v>
      </c>
      <c r="O110" s="56">
        <v>0.29166666666666669</v>
      </c>
      <c r="P110" s="56">
        <v>0.33333333333333331</v>
      </c>
      <c r="Q110" s="52">
        <f t="shared" si="13"/>
        <v>4.166666666666663E-2</v>
      </c>
      <c r="R110" s="53">
        <f t="shared" si="14"/>
        <v>43367</v>
      </c>
      <c r="S110" s="53" t="s">
        <v>85</v>
      </c>
      <c r="T110" s="51">
        <v>0.29166666666666669</v>
      </c>
      <c r="U110" s="51">
        <v>0.33333333333333331</v>
      </c>
      <c r="V110" s="52">
        <f t="shared" si="15"/>
        <v>4.166666666666663E-2</v>
      </c>
      <c r="W110" s="57">
        <f t="shared" si="16"/>
        <v>0.12499999999999989</v>
      </c>
    </row>
    <row r="111" spans="3:23" ht="63" x14ac:dyDescent="0.25">
      <c r="C111" s="49" t="s">
        <v>243</v>
      </c>
      <c r="D111" s="50">
        <v>43353</v>
      </c>
      <c r="E111" s="51">
        <v>0.29166666666666669</v>
      </c>
      <c r="F111" s="51">
        <v>0.33333333333333331</v>
      </c>
      <c r="G111" s="52">
        <f t="shared" si="9"/>
        <v>4.166666666666663E-2</v>
      </c>
      <c r="H111" s="53">
        <f t="shared" si="10"/>
        <v>43354</v>
      </c>
      <c r="I111" s="53" t="s">
        <v>84</v>
      </c>
      <c r="J111" s="51">
        <v>0.29166666666666669</v>
      </c>
      <c r="K111" s="51">
        <v>0.33333333333333331</v>
      </c>
      <c r="L111" s="52">
        <f t="shared" si="11"/>
        <v>0</v>
      </c>
      <c r="M111" s="54">
        <f t="shared" si="12"/>
        <v>43360</v>
      </c>
      <c r="N111" s="55" t="s">
        <v>85</v>
      </c>
      <c r="O111" s="56">
        <v>0.29166666666666669</v>
      </c>
      <c r="P111" s="56">
        <v>0.33333333333333331</v>
      </c>
      <c r="Q111" s="52">
        <f t="shared" si="13"/>
        <v>4.166666666666663E-2</v>
      </c>
      <c r="R111" s="53">
        <f t="shared" si="14"/>
        <v>43368</v>
      </c>
      <c r="S111" s="53" t="s">
        <v>85</v>
      </c>
      <c r="T111" s="51">
        <v>0.29166666666666669</v>
      </c>
      <c r="U111" s="51">
        <v>0.33333333333333331</v>
      </c>
      <c r="V111" s="52">
        <f t="shared" si="15"/>
        <v>4.166666666666663E-2</v>
      </c>
      <c r="W111" s="57">
        <f t="shared" si="16"/>
        <v>0.12499999999999989</v>
      </c>
    </row>
    <row r="112" spans="3:23" ht="47.25" x14ac:dyDescent="0.25">
      <c r="C112" s="49" t="s">
        <v>244</v>
      </c>
      <c r="D112" s="50">
        <v>43354</v>
      </c>
      <c r="E112" s="51">
        <v>0.29166666666666669</v>
      </c>
      <c r="F112" s="51">
        <v>0.33333333333333331</v>
      </c>
      <c r="G112" s="52">
        <f t="shared" si="9"/>
        <v>4.166666666666663E-2</v>
      </c>
      <c r="H112" s="53">
        <f t="shared" si="10"/>
        <v>43355</v>
      </c>
      <c r="I112" s="53" t="s">
        <v>84</v>
      </c>
      <c r="J112" s="51">
        <v>0.29166666666666669</v>
      </c>
      <c r="K112" s="51">
        <v>0.33333333333333331</v>
      </c>
      <c r="L112" s="52">
        <f t="shared" si="11"/>
        <v>0</v>
      </c>
      <c r="M112" s="54">
        <f t="shared" si="12"/>
        <v>43361</v>
      </c>
      <c r="N112" s="55" t="s">
        <v>85</v>
      </c>
      <c r="O112" s="56">
        <v>0.29166666666666669</v>
      </c>
      <c r="P112" s="56">
        <v>0.33333333333333331</v>
      </c>
      <c r="Q112" s="52">
        <f t="shared" si="13"/>
        <v>4.166666666666663E-2</v>
      </c>
      <c r="R112" s="53">
        <f t="shared" si="14"/>
        <v>43369</v>
      </c>
      <c r="S112" s="53" t="s">
        <v>85</v>
      </c>
      <c r="T112" s="51">
        <v>0.29166666666666669</v>
      </c>
      <c r="U112" s="51">
        <v>0.33333333333333331</v>
      </c>
      <c r="V112" s="52">
        <f t="shared" si="15"/>
        <v>4.166666666666663E-2</v>
      </c>
      <c r="W112" s="57">
        <f t="shared" si="16"/>
        <v>0.12499999999999989</v>
      </c>
    </row>
    <row r="113" spans="3:23" ht="15.75" x14ac:dyDescent="0.25">
      <c r="C113" s="49" t="s">
        <v>245</v>
      </c>
      <c r="D113" s="50">
        <v>43355</v>
      </c>
      <c r="E113" s="51">
        <v>0.29166666666666669</v>
      </c>
      <c r="F113" s="51">
        <v>0.33333333333333331</v>
      </c>
      <c r="G113" s="52">
        <f t="shared" si="9"/>
        <v>4.166666666666663E-2</v>
      </c>
      <c r="H113" s="53">
        <f t="shared" si="10"/>
        <v>43356</v>
      </c>
      <c r="I113" s="53" t="s">
        <v>84</v>
      </c>
      <c r="J113" s="51">
        <v>0.29166666666666669</v>
      </c>
      <c r="K113" s="51">
        <v>0.33333333333333331</v>
      </c>
      <c r="L113" s="52">
        <f t="shared" si="11"/>
        <v>0</v>
      </c>
      <c r="M113" s="54">
        <f t="shared" si="12"/>
        <v>43362</v>
      </c>
      <c r="N113" s="55" t="s">
        <v>85</v>
      </c>
      <c r="O113" s="56">
        <v>0.29166666666666669</v>
      </c>
      <c r="P113" s="56">
        <v>0.33333333333333331</v>
      </c>
      <c r="Q113" s="52">
        <f t="shared" si="13"/>
        <v>4.166666666666663E-2</v>
      </c>
      <c r="R113" s="53">
        <f t="shared" si="14"/>
        <v>43370</v>
      </c>
      <c r="S113" s="53" t="s">
        <v>85</v>
      </c>
      <c r="T113" s="51">
        <v>0.29166666666666669</v>
      </c>
      <c r="U113" s="51">
        <v>0.33333333333333331</v>
      </c>
      <c r="V113" s="52">
        <f t="shared" si="15"/>
        <v>4.166666666666663E-2</v>
      </c>
      <c r="W113" s="57">
        <f t="shared" si="16"/>
        <v>0.12499999999999989</v>
      </c>
    </row>
    <row r="114" spans="3:23" ht="63" x14ac:dyDescent="0.25">
      <c r="C114" s="49" t="s">
        <v>246</v>
      </c>
      <c r="D114" s="50">
        <v>43356</v>
      </c>
      <c r="E114" s="51">
        <v>0.29166666666666669</v>
      </c>
      <c r="F114" s="51">
        <v>0.33333333333333331</v>
      </c>
      <c r="G114" s="52">
        <f t="shared" si="9"/>
        <v>4.166666666666663E-2</v>
      </c>
      <c r="H114" s="53">
        <f t="shared" si="10"/>
        <v>43357</v>
      </c>
      <c r="I114" s="53" t="s">
        <v>84</v>
      </c>
      <c r="J114" s="51">
        <v>0.29166666666666669</v>
      </c>
      <c r="K114" s="51">
        <v>0.33333333333333331</v>
      </c>
      <c r="L114" s="52">
        <f t="shared" si="11"/>
        <v>0</v>
      </c>
      <c r="M114" s="54">
        <f t="shared" si="12"/>
        <v>43363</v>
      </c>
      <c r="N114" s="55" t="s">
        <v>85</v>
      </c>
      <c r="O114" s="56">
        <v>0.29166666666666669</v>
      </c>
      <c r="P114" s="56">
        <v>0.33333333333333331</v>
      </c>
      <c r="Q114" s="52">
        <f t="shared" si="13"/>
        <v>4.166666666666663E-2</v>
      </c>
      <c r="R114" s="53">
        <f t="shared" si="14"/>
        <v>43371</v>
      </c>
      <c r="S114" s="53" t="s">
        <v>85</v>
      </c>
      <c r="T114" s="51">
        <v>0.29166666666666669</v>
      </c>
      <c r="U114" s="51">
        <v>0.33333333333333331</v>
      </c>
      <c r="V114" s="52">
        <f t="shared" si="15"/>
        <v>4.166666666666663E-2</v>
      </c>
      <c r="W114" s="57">
        <f t="shared" si="16"/>
        <v>0.12499999999999989</v>
      </c>
    </row>
    <row r="115" spans="3:23" ht="78.75" x14ac:dyDescent="0.25">
      <c r="C115" s="49" t="s">
        <v>247</v>
      </c>
      <c r="D115" s="50">
        <v>43357</v>
      </c>
      <c r="E115" s="51">
        <v>0.29166666666666669</v>
      </c>
      <c r="F115" s="51">
        <v>0.33333333333333331</v>
      </c>
      <c r="G115" s="52">
        <f t="shared" si="9"/>
        <v>4.166666666666663E-2</v>
      </c>
      <c r="H115" s="53">
        <f t="shared" si="10"/>
        <v>43358</v>
      </c>
      <c r="I115" s="53" t="s">
        <v>84</v>
      </c>
      <c r="J115" s="51">
        <v>0.29166666666666669</v>
      </c>
      <c r="K115" s="51">
        <v>0.33333333333333331</v>
      </c>
      <c r="L115" s="52">
        <f t="shared" si="11"/>
        <v>0</v>
      </c>
      <c r="M115" s="54">
        <f t="shared" si="12"/>
        <v>43364</v>
      </c>
      <c r="N115" s="55" t="s">
        <v>85</v>
      </c>
      <c r="O115" s="56">
        <v>0.29166666666666669</v>
      </c>
      <c r="P115" s="56">
        <v>0.33333333333333331</v>
      </c>
      <c r="Q115" s="52">
        <f t="shared" si="13"/>
        <v>4.166666666666663E-2</v>
      </c>
      <c r="R115" s="53">
        <f t="shared" si="14"/>
        <v>43372</v>
      </c>
      <c r="S115" s="53" t="s">
        <v>85</v>
      </c>
      <c r="T115" s="51">
        <v>0.29166666666666669</v>
      </c>
      <c r="U115" s="51">
        <v>0.33333333333333331</v>
      </c>
      <c r="V115" s="52">
        <f t="shared" si="15"/>
        <v>4.166666666666663E-2</v>
      </c>
      <c r="W115" s="57">
        <f t="shared" si="16"/>
        <v>0.12499999999999989</v>
      </c>
    </row>
    <row r="116" spans="3:23" ht="31.5" x14ac:dyDescent="0.25">
      <c r="C116" s="49" t="s">
        <v>248</v>
      </c>
      <c r="D116" s="50">
        <v>43358</v>
      </c>
      <c r="E116" s="51">
        <v>0.29166666666666669</v>
      </c>
      <c r="F116" s="51">
        <v>0.33333333333333331</v>
      </c>
      <c r="G116" s="52">
        <f t="shared" si="9"/>
        <v>4.166666666666663E-2</v>
      </c>
      <c r="H116" s="53">
        <f t="shared" si="10"/>
        <v>43359</v>
      </c>
      <c r="I116" s="53" t="s">
        <v>84</v>
      </c>
      <c r="J116" s="51">
        <v>0.29166666666666669</v>
      </c>
      <c r="K116" s="51">
        <v>0.33333333333333331</v>
      </c>
      <c r="L116" s="52">
        <f t="shared" si="11"/>
        <v>0</v>
      </c>
      <c r="M116" s="54">
        <f t="shared" si="12"/>
        <v>43365</v>
      </c>
      <c r="N116" s="55" t="s">
        <v>85</v>
      </c>
      <c r="O116" s="56">
        <v>0.29166666666666669</v>
      </c>
      <c r="P116" s="56">
        <v>0.33333333333333331</v>
      </c>
      <c r="Q116" s="52">
        <f t="shared" si="13"/>
        <v>4.166666666666663E-2</v>
      </c>
      <c r="R116" s="53">
        <f t="shared" si="14"/>
        <v>43373</v>
      </c>
      <c r="S116" s="53" t="s">
        <v>85</v>
      </c>
      <c r="T116" s="51">
        <v>0.29166666666666669</v>
      </c>
      <c r="U116" s="51">
        <v>0.33333333333333331</v>
      </c>
      <c r="V116" s="52">
        <f t="shared" si="15"/>
        <v>4.166666666666663E-2</v>
      </c>
      <c r="W116" s="57">
        <f t="shared" si="16"/>
        <v>0.12499999999999989</v>
      </c>
    </row>
    <row r="117" spans="3:23" ht="15.75" x14ac:dyDescent="0.25">
      <c r="C117" s="49" t="s">
        <v>249</v>
      </c>
      <c r="D117" s="50">
        <v>43359</v>
      </c>
      <c r="E117" s="51">
        <v>0.29166666666666669</v>
      </c>
      <c r="F117" s="51">
        <v>0.33333333333333331</v>
      </c>
      <c r="G117" s="52">
        <f t="shared" si="9"/>
        <v>4.166666666666663E-2</v>
      </c>
      <c r="H117" s="53">
        <f t="shared" si="10"/>
        <v>43360</v>
      </c>
      <c r="I117" s="53" t="s">
        <v>84</v>
      </c>
      <c r="J117" s="51">
        <v>0.29166666666666669</v>
      </c>
      <c r="K117" s="51">
        <v>0.33333333333333331</v>
      </c>
      <c r="L117" s="52">
        <f t="shared" si="11"/>
        <v>0</v>
      </c>
      <c r="M117" s="54">
        <f t="shared" si="12"/>
        <v>43366</v>
      </c>
      <c r="N117" s="55" t="s">
        <v>85</v>
      </c>
      <c r="O117" s="56">
        <v>0.29166666666666669</v>
      </c>
      <c r="P117" s="56">
        <v>0.33333333333333331</v>
      </c>
      <c r="Q117" s="52">
        <f t="shared" si="13"/>
        <v>4.166666666666663E-2</v>
      </c>
      <c r="R117" s="53">
        <f t="shared" si="14"/>
        <v>43374</v>
      </c>
      <c r="S117" s="53" t="s">
        <v>85</v>
      </c>
      <c r="T117" s="51">
        <v>0.29166666666666669</v>
      </c>
      <c r="U117" s="51">
        <v>0.33333333333333331</v>
      </c>
      <c r="V117" s="52">
        <f t="shared" si="15"/>
        <v>4.166666666666663E-2</v>
      </c>
      <c r="W117" s="57">
        <f t="shared" si="16"/>
        <v>0.12499999999999989</v>
      </c>
    </row>
    <row r="118" spans="3:23" ht="31.5" x14ac:dyDescent="0.25">
      <c r="C118" s="49" t="s">
        <v>250</v>
      </c>
      <c r="D118" s="50">
        <v>43360</v>
      </c>
      <c r="E118" s="51">
        <v>0.29166666666666669</v>
      </c>
      <c r="F118" s="51">
        <v>0.33333333333333331</v>
      </c>
      <c r="G118" s="52">
        <f t="shared" si="9"/>
        <v>4.166666666666663E-2</v>
      </c>
      <c r="H118" s="53">
        <f t="shared" si="10"/>
        <v>43361</v>
      </c>
      <c r="I118" s="53" t="s">
        <v>84</v>
      </c>
      <c r="J118" s="51">
        <v>0.29166666666666669</v>
      </c>
      <c r="K118" s="51">
        <v>0.33333333333333331</v>
      </c>
      <c r="L118" s="52">
        <f t="shared" si="11"/>
        <v>0</v>
      </c>
      <c r="M118" s="54">
        <f t="shared" si="12"/>
        <v>43367</v>
      </c>
      <c r="N118" s="55" t="s">
        <v>85</v>
      </c>
      <c r="O118" s="56">
        <v>0.29166666666666669</v>
      </c>
      <c r="P118" s="56">
        <v>0.33333333333333331</v>
      </c>
      <c r="Q118" s="52">
        <f t="shared" si="13"/>
        <v>4.166666666666663E-2</v>
      </c>
      <c r="R118" s="53">
        <f t="shared" si="14"/>
        <v>43375</v>
      </c>
      <c r="S118" s="53" t="s">
        <v>85</v>
      </c>
      <c r="T118" s="51">
        <v>0.29166666666666669</v>
      </c>
      <c r="U118" s="51">
        <v>0.33333333333333331</v>
      </c>
      <c r="V118" s="52">
        <f t="shared" si="15"/>
        <v>4.166666666666663E-2</v>
      </c>
      <c r="W118" s="57">
        <f t="shared" si="16"/>
        <v>0.12499999999999989</v>
      </c>
    </row>
    <row r="119" spans="3:23" ht="15.75" x14ac:dyDescent="0.25">
      <c r="C119" s="49" t="s">
        <v>251</v>
      </c>
      <c r="D119" s="50">
        <v>43361</v>
      </c>
      <c r="E119" s="51">
        <v>0.29166666666666669</v>
      </c>
      <c r="F119" s="51">
        <v>0.33333333333333331</v>
      </c>
      <c r="G119" s="52">
        <f t="shared" si="9"/>
        <v>4.166666666666663E-2</v>
      </c>
      <c r="H119" s="53">
        <f t="shared" si="10"/>
        <v>43362</v>
      </c>
      <c r="I119" s="53" t="s">
        <v>84</v>
      </c>
      <c r="J119" s="51">
        <v>0.29166666666666669</v>
      </c>
      <c r="K119" s="51">
        <v>0.33333333333333331</v>
      </c>
      <c r="L119" s="52">
        <f t="shared" si="11"/>
        <v>0</v>
      </c>
      <c r="M119" s="54">
        <f t="shared" si="12"/>
        <v>43368</v>
      </c>
      <c r="N119" s="55" t="s">
        <v>85</v>
      </c>
      <c r="O119" s="56">
        <v>0.29166666666666669</v>
      </c>
      <c r="P119" s="56">
        <v>0.33333333333333331</v>
      </c>
      <c r="Q119" s="52">
        <f t="shared" si="13"/>
        <v>4.166666666666663E-2</v>
      </c>
      <c r="R119" s="53">
        <f t="shared" si="14"/>
        <v>43376</v>
      </c>
      <c r="S119" s="53" t="s">
        <v>85</v>
      </c>
      <c r="T119" s="51">
        <v>0.29166666666666669</v>
      </c>
      <c r="U119" s="51">
        <v>0.33333333333333331</v>
      </c>
      <c r="V119" s="52">
        <f t="shared" si="15"/>
        <v>4.166666666666663E-2</v>
      </c>
      <c r="W119" s="57">
        <f t="shared" si="16"/>
        <v>0.12499999999999989</v>
      </c>
    </row>
    <row r="120" spans="3:23" ht="47.25" x14ac:dyDescent="0.25">
      <c r="C120" s="49" t="s">
        <v>252</v>
      </c>
      <c r="D120" s="50">
        <v>43362</v>
      </c>
      <c r="E120" s="51">
        <v>0.29166666666666669</v>
      </c>
      <c r="F120" s="51">
        <v>0.33333333333333331</v>
      </c>
      <c r="G120" s="52">
        <f t="shared" si="9"/>
        <v>4.166666666666663E-2</v>
      </c>
      <c r="H120" s="53">
        <f t="shared" si="10"/>
        <v>43363</v>
      </c>
      <c r="I120" s="53" t="s">
        <v>84</v>
      </c>
      <c r="J120" s="51">
        <v>0.29166666666666669</v>
      </c>
      <c r="K120" s="51">
        <v>0.33333333333333331</v>
      </c>
      <c r="L120" s="52">
        <f t="shared" si="11"/>
        <v>0</v>
      </c>
      <c r="M120" s="54">
        <f t="shared" si="12"/>
        <v>43369</v>
      </c>
      <c r="N120" s="55" t="s">
        <v>85</v>
      </c>
      <c r="O120" s="56">
        <v>0.29166666666666669</v>
      </c>
      <c r="P120" s="56">
        <v>0.33333333333333331</v>
      </c>
      <c r="Q120" s="52">
        <f t="shared" si="13"/>
        <v>4.166666666666663E-2</v>
      </c>
      <c r="R120" s="53">
        <f t="shared" si="14"/>
        <v>43377</v>
      </c>
      <c r="S120" s="53" t="s">
        <v>85</v>
      </c>
      <c r="T120" s="51">
        <v>0.29166666666666669</v>
      </c>
      <c r="U120" s="51">
        <v>0.33333333333333331</v>
      </c>
      <c r="V120" s="52">
        <f t="shared" si="15"/>
        <v>4.166666666666663E-2</v>
      </c>
      <c r="W120" s="57">
        <f t="shared" si="16"/>
        <v>0.12499999999999989</v>
      </c>
    </row>
    <row r="121" spans="3:23" ht="78.75" x14ac:dyDescent="0.25">
      <c r="C121" s="49" t="s">
        <v>253</v>
      </c>
      <c r="D121" s="50">
        <v>43363</v>
      </c>
      <c r="E121" s="51">
        <v>0.29166666666666669</v>
      </c>
      <c r="F121" s="51">
        <v>0.33333333333333331</v>
      </c>
      <c r="G121" s="52">
        <f t="shared" si="9"/>
        <v>4.166666666666663E-2</v>
      </c>
      <c r="H121" s="53">
        <f t="shared" si="10"/>
        <v>43364</v>
      </c>
      <c r="I121" s="53" t="s">
        <v>84</v>
      </c>
      <c r="J121" s="51">
        <v>0.29166666666666669</v>
      </c>
      <c r="K121" s="51">
        <v>0.33333333333333331</v>
      </c>
      <c r="L121" s="52">
        <f t="shared" si="11"/>
        <v>0</v>
      </c>
      <c r="M121" s="54">
        <f t="shared" si="12"/>
        <v>43370</v>
      </c>
      <c r="N121" s="55" t="s">
        <v>85</v>
      </c>
      <c r="O121" s="56">
        <v>0.29166666666666669</v>
      </c>
      <c r="P121" s="56">
        <v>0.33333333333333331</v>
      </c>
      <c r="Q121" s="52">
        <f t="shared" si="13"/>
        <v>4.166666666666663E-2</v>
      </c>
      <c r="R121" s="53">
        <f t="shared" si="14"/>
        <v>43378</v>
      </c>
      <c r="S121" s="53" t="s">
        <v>85</v>
      </c>
      <c r="T121" s="51">
        <v>0.29166666666666669</v>
      </c>
      <c r="U121" s="51">
        <v>0.33333333333333331</v>
      </c>
      <c r="V121" s="52">
        <f t="shared" si="15"/>
        <v>4.166666666666663E-2</v>
      </c>
      <c r="W121" s="57">
        <f t="shared" si="16"/>
        <v>0.12499999999999989</v>
      </c>
    </row>
    <row r="122" spans="3:23" ht="31.5" x14ac:dyDescent="0.25">
      <c r="C122" s="49" t="s">
        <v>254</v>
      </c>
      <c r="D122" s="50">
        <v>43364</v>
      </c>
      <c r="E122" s="51">
        <v>0.29166666666666669</v>
      </c>
      <c r="F122" s="51">
        <v>0.33333333333333331</v>
      </c>
      <c r="G122" s="52">
        <f t="shared" si="9"/>
        <v>4.166666666666663E-2</v>
      </c>
      <c r="H122" s="53">
        <f t="shared" si="10"/>
        <v>43365</v>
      </c>
      <c r="I122" s="53" t="s">
        <v>84</v>
      </c>
      <c r="J122" s="51">
        <v>0.29166666666666669</v>
      </c>
      <c r="K122" s="51">
        <v>0.33333333333333331</v>
      </c>
      <c r="L122" s="52">
        <f t="shared" si="11"/>
        <v>0</v>
      </c>
      <c r="M122" s="54">
        <f t="shared" si="12"/>
        <v>43371</v>
      </c>
      <c r="N122" s="55" t="s">
        <v>85</v>
      </c>
      <c r="O122" s="56">
        <v>0.29166666666666669</v>
      </c>
      <c r="P122" s="56">
        <v>0.33333333333333331</v>
      </c>
      <c r="Q122" s="52">
        <f t="shared" si="13"/>
        <v>4.166666666666663E-2</v>
      </c>
      <c r="R122" s="53">
        <f t="shared" si="14"/>
        <v>43379</v>
      </c>
      <c r="S122" s="53" t="s">
        <v>85</v>
      </c>
      <c r="T122" s="51">
        <v>0.29166666666666669</v>
      </c>
      <c r="U122" s="51">
        <v>0.33333333333333331</v>
      </c>
      <c r="V122" s="52">
        <f t="shared" si="15"/>
        <v>4.166666666666663E-2</v>
      </c>
      <c r="W122" s="57">
        <f t="shared" si="16"/>
        <v>0.12499999999999989</v>
      </c>
    </row>
    <row r="123" spans="3:23" ht="78.75" x14ac:dyDescent="0.25">
      <c r="C123" s="49" t="s">
        <v>255</v>
      </c>
      <c r="D123" s="50">
        <v>43365</v>
      </c>
      <c r="E123" s="51">
        <v>0.29166666666666669</v>
      </c>
      <c r="F123" s="51">
        <v>0.33333333333333331</v>
      </c>
      <c r="G123" s="52">
        <f t="shared" si="9"/>
        <v>4.166666666666663E-2</v>
      </c>
      <c r="H123" s="53">
        <f t="shared" si="10"/>
        <v>43366</v>
      </c>
      <c r="I123" s="53" t="s">
        <v>84</v>
      </c>
      <c r="J123" s="51">
        <v>0.29166666666666669</v>
      </c>
      <c r="K123" s="51">
        <v>0.33333333333333331</v>
      </c>
      <c r="L123" s="52">
        <f t="shared" si="11"/>
        <v>0</v>
      </c>
      <c r="M123" s="54">
        <f t="shared" si="12"/>
        <v>43372</v>
      </c>
      <c r="N123" s="55" t="s">
        <v>85</v>
      </c>
      <c r="O123" s="56">
        <v>0.29166666666666669</v>
      </c>
      <c r="P123" s="56">
        <v>0.33333333333333331</v>
      </c>
      <c r="Q123" s="52">
        <f t="shared" si="13"/>
        <v>4.166666666666663E-2</v>
      </c>
      <c r="R123" s="53">
        <f t="shared" si="14"/>
        <v>43380</v>
      </c>
      <c r="S123" s="53" t="s">
        <v>85</v>
      </c>
      <c r="T123" s="51">
        <v>0.29166666666666669</v>
      </c>
      <c r="U123" s="51">
        <v>0.33333333333333331</v>
      </c>
      <c r="V123" s="52">
        <f t="shared" si="15"/>
        <v>4.166666666666663E-2</v>
      </c>
      <c r="W123" s="57">
        <f t="shared" si="16"/>
        <v>0.12499999999999989</v>
      </c>
    </row>
    <row r="124" spans="3:23" ht="31.5" x14ac:dyDescent="0.25">
      <c r="C124" s="49" t="s">
        <v>256</v>
      </c>
      <c r="D124" s="50">
        <v>43366</v>
      </c>
      <c r="E124" s="51">
        <v>0.29166666666666669</v>
      </c>
      <c r="F124" s="51">
        <v>0.33333333333333331</v>
      </c>
      <c r="G124" s="52">
        <f t="shared" si="9"/>
        <v>4.166666666666663E-2</v>
      </c>
      <c r="H124" s="53">
        <f t="shared" si="10"/>
        <v>43367</v>
      </c>
      <c r="I124" s="53" t="s">
        <v>84</v>
      </c>
      <c r="J124" s="51">
        <v>0.29166666666666669</v>
      </c>
      <c r="K124" s="51">
        <v>0.33333333333333331</v>
      </c>
      <c r="L124" s="52">
        <f t="shared" si="11"/>
        <v>0</v>
      </c>
      <c r="M124" s="54">
        <f t="shared" si="12"/>
        <v>43373</v>
      </c>
      <c r="N124" s="55" t="s">
        <v>85</v>
      </c>
      <c r="O124" s="56">
        <v>0.29166666666666669</v>
      </c>
      <c r="P124" s="56">
        <v>0.33333333333333331</v>
      </c>
      <c r="Q124" s="52">
        <f t="shared" si="13"/>
        <v>4.166666666666663E-2</v>
      </c>
      <c r="R124" s="53">
        <f t="shared" si="14"/>
        <v>43381</v>
      </c>
      <c r="S124" s="53" t="s">
        <v>85</v>
      </c>
      <c r="T124" s="51">
        <v>0.29166666666666669</v>
      </c>
      <c r="U124" s="51">
        <v>0.33333333333333331</v>
      </c>
      <c r="V124" s="52">
        <f t="shared" si="15"/>
        <v>4.166666666666663E-2</v>
      </c>
      <c r="W124" s="57">
        <f t="shared" si="16"/>
        <v>0.12499999999999989</v>
      </c>
    </row>
    <row r="125" spans="3:23" ht="15.75" x14ac:dyDescent="0.25">
      <c r="C125" s="49" t="s">
        <v>257</v>
      </c>
      <c r="D125" s="50">
        <v>43367</v>
      </c>
      <c r="E125" s="51">
        <v>0.29166666666666669</v>
      </c>
      <c r="F125" s="51">
        <v>0.33333333333333331</v>
      </c>
      <c r="G125" s="52">
        <f t="shared" si="9"/>
        <v>4.166666666666663E-2</v>
      </c>
      <c r="H125" s="53">
        <f t="shared" si="10"/>
        <v>43368</v>
      </c>
      <c r="I125" s="53" t="s">
        <v>84</v>
      </c>
      <c r="J125" s="51">
        <v>0.29166666666666669</v>
      </c>
      <c r="K125" s="51">
        <v>0.33333333333333331</v>
      </c>
      <c r="L125" s="52">
        <f t="shared" si="11"/>
        <v>0</v>
      </c>
      <c r="M125" s="54">
        <f t="shared" si="12"/>
        <v>43374</v>
      </c>
      <c r="N125" s="55" t="s">
        <v>85</v>
      </c>
      <c r="O125" s="56">
        <v>0.29166666666666669</v>
      </c>
      <c r="P125" s="56">
        <v>0.33333333333333331</v>
      </c>
      <c r="Q125" s="52">
        <f t="shared" si="13"/>
        <v>4.166666666666663E-2</v>
      </c>
      <c r="R125" s="53">
        <f t="shared" si="14"/>
        <v>43382</v>
      </c>
      <c r="S125" s="53" t="s">
        <v>85</v>
      </c>
      <c r="T125" s="51">
        <v>0.29166666666666669</v>
      </c>
      <c r="U125" s="51">
        <v>0.33333333333333331</v>
      </c>
      <c r="V125" s="52">
        <f t="shared" si="15"/>
        <v>4.166666666666663E-2</v>
      </c>
      <c r="W125" s="57">
        <f t="shared" si="16"/>
        <v>0.12499999999999989</v>
      </c>
    </row>
    <row r="126" spans="3:23" ht="31.5" x14ac:dyDescent="0.25">
      <c r="C126" s="49" t="s">
        <v>258</v>
      </c>
      <c r="D126" s="50">
        <v>43368</v>
      </c>
      <c r="E126" s="51">
        <v>0.29166666666666669</v>
      </c>
      <c r="F126" s="51">
        <v>0.33333333333333331</v>
      </c>
      <c r="G126" s="52">
        <f t="shared" si="9"/>
        <v>4.166666666666663E-2</v>
      </c>
      <c r="H126" s="53">
        <f t="shared" si="10"/>
        <v>43369</v>
      </c>
      <c r="I126" s="53" t="s">
        <v>84</v>
      </c>
      <c r="J126" s="51">
        <v>0.29166666666666669</v>
      </c>
      <c r="K126" s="51">
        <v>0.33333333333333331</v>
      </c>
      <c r="L126" s="52">
        <f t="shared" si="11"/>
        <v>0</v>
      </c>
      <c r="M126" s="54">
        <f t="shared" si="12"/>
        <v>43375</v>
      </c>
      <c r="N126" s="55" t="s">
        <v>85</v>
      </c>
      <c r="O126" s="56">
        <v>0.29166666666666669</v>
      </c>
      <c r="P126" s="56">
        <v>0.33333333333333331</v>
      </c>
      <c r="Q126" s="52">
        <f t="shared" si="13"/>
        <v>4.166666666666663E-2</v>
      </c>
      <c r="R126" s="53">
        <f t="shared" si="14"/>
        <v>43383</v>
      </c>
      <c r="S126" s="53" t="s">
        <v>85</v>
      </c>
      <c r="T126" s="51">
        <v>0.29166666666666669</v>
      </c>
      <c r="U126" s="51">
        <v>0.33333333333333331</v>
      </c>
      <c r="V126" s="52">
        <f t="shared" si="15"/>
        <v>4.166666666666663E-2</v>
      </c>
      <c r="W126" s="57">
        <f t="shared" si="16"/>
        <v>0.12499999999999989</v>
      </c>
    </row>
    <row r="127" spans="3:23" ht="94.5" x14ac:dyDescent="0.25">
      <c r="C127" s="49" t="s">
        <v>259</v>
      </c>
      <c r="D127" s="50">
        <v>43369</v>
      </c>
      <c r="E127" s="51">
        <v>0.29166666666666669</v>
      </c>
      <c r="F127" s="51">
        <v>0.33333333333333331</v>
      </c>
      <c r="G127" s="52">
        <f t="shared" si="9"/>
        <v>4.166666666666663E-2</v>
      </c>
      <c r="H127" s="53">
        <f t="shared" si="10"/>
        <v>43370</v>
      </c>
      <c r="I127" s="53" t="s">
        <v>84</v>
      </c>
      <c r="J127" s="51">
        <v>0.29166666666666669</v>
      </c>
      <c r="K127" s="51">
        <v>0.33333333333333331</v>
      </c>
      <c r="L127" s="52">
        <f t="shared" si="11"/>
        <v>0</v>
      </c>
      <c r="M127" s="54">
        <f t="shared" si="12"/>
        <v>43376</v>
      </c>
      <c r="N127" s="55" t="s">
        <v>85</v>
      </c>
      <c r="O127" s="56">
        <v>0.29166666666666669</v>
      </c>
      <c r="P127" s="56">
        <v>0.33333333333333331</v>
      </c>
      <c r="Q127" s="52">
        <f t="shared" si="13"/>
        <v>4.166666666666663E-2</v>
      </c>
      <c r="R127" s="53">
        <f t="shared" si="14"/>
        <v>43384</v>
      </c>
      <c r="S127" s="53" t="s">
        <v>85</v>
      </c>
      <c r="T127" s="51">
        <v>0.29166666666666669</v>
      </c>
      <c r="U127" s="51">
        <v>0.33333333333333331</v>
      </c>
      <c r="V127" s="52">
        <f t="shared" si="15"/>
        <v>4.166666666666663E-2</v>
      </c>
      <c r="W127" s="57">
        <f t="shared" si="16"/>
        <v>0.12499999999999989</v>
      </c>
    </row>
    <row r="128" spans="3:23" ht="31.5" x14ac:dyDescent="0.25">
      <c r="C128" s="49" t="s">
        <v>260</v>
      </c>
      <c r="D128" s="50">
        <v>43370</v>
      </c>
      <c r="E128" s="51">
        <v>0.29166666666666669</v>
      </c>
      <c r="F128" s="51">
        <v>0.33333333333333331</v>
      </c>
      <c r="G128" s="52">
        <f t="shared" si="9"/>
        <v>4.166666666666663E-2</v>
      </c>
      <c r="H128" s="53">
        <f t="shared" si="10"/>
        <v>43371</v>
      </c>
      <c r="I128" s="53" t="s">
        <v>84</v>
      </c>
      <c r="J128" s="51">
        <v>0.29166666666666669</v>
      </c>
      <c r="K128" s="51">
        <v>0.33333333333333331</v>
      </c>
      <c r="L128" s="52">
        <f t="shared" si="11"/>
        <v>0</v>
      </c>
      <c r="M128" s="54">
        <f t="shared" si="12"/>
        <v>43377</v>
      </c>
      <c r="N128" s="55" t="s">
        <v>85</v>
      </c>
      <c r="O128" s="56">
        <v>0.29166666666666669</v>
      </c>
      <c r="P128" s="56">
        <v>0.33333333333333331</v>
      </c>
      <c r="Q128" s="52">
        <f t="shared" si="13"/>
        <v>4.166666666666663E-2</v>
      </c>
      <c r="R128" s="53">
        <f t="shared" si="14"/>
        <v>43385</v>
      </c>
      <c r="S128" s="53" t="s">
        <v>85</v>
      </c>
      <c r="T128" s="51">
        <v>0.29166666666666669</v>
      </c>
      <c r="U128" s="51">
        <v>0.33333333333333331</v>
      </c>
      <c r="V128" s="52">
        <f t="shared" si="15"/>
        <v>4.166666666666663E-2</v>
      </c>
      <c r="W128" s="57">
        <f t="shared" si="16"/>
        <v>0.12499999999999989</v>
      </c>
    </row>
    <row r="129" spans="3:23" ht="94.5" x14ac:dyDescent="0.25">
      <c r="C129" s="49" t="s">
        <v>261</v>
      </c>
      <c r="D129" s="50">
        <v>43371</v>
      </c>
      <c r="E129" s="51">
        <v>0.29166666666666669</v>
      </c>
      <c r="F129" s="51">
        <v>0.33333333333333331</v>
      </c>
      <c r="G129" s="52">
        <f t="shared" si="9"/>
        <v>4.166666666666663E-2</v>
      </c>
      <c r="H129" s="53">
        <f t="shared" si="10"/>
        <v>43372</v>
      </c>
      <c r="I129" s="53" t="s">
        <v>84</v>
      </c>
      <c r="J129" s="51">
        <v>0.29166666666666669</v>
      </c>
      <c r="K129" s="51">
        <v>0.33333333333333331</v>
      </c>
      <c r="L129" s="52">
        <f t="shared" si="11"/>
        <v>0</v>
      </c>
      <c r="M129" s="54">
        <f t="shared" si="12"/>
        <v>43378</v>
      </c>
      <c r="N129" s="55" t="s">
        <v>85</v>
      </c>
      <c r="O129" s="56">
        <v>0.29166666666666669</v>
      </c>
      <c r="P129" s="56">
        <v>0.33333333333333331</v>
      </c>
      <c r="Q129" s="52">
        <f t="shared" si="13"/>
        <v>4.166666666666663E-2</v>
      </c>
      <c r="R129" s="53">
        <f t="shared" si="14"/>
        <v>43386</v>
      </c>
      <c r="S129" s="53" t="s">
        <v>85</v>
      </c>
      <c r="T129" s="51">
        <v>0.29166666666666669</v>
      </c>
      <c r="U129" s="51">
        <v>0.33333333333333331</v>
      </c>
      <c r="V129" s="52">
        <f t="shared" si="15"/>
        <v>4.166666666666663E-2</v>
      </c>
      <c r="W129" s="57">
        <f t="shared" si="16"/>
        <v>0.12499999999999989</v>
      </c>
    </row>
    <row r="130" spans="3:23" ht="47.25" x14ac:dyDescent="0.25">
      <c r="C130" s="49" t="s">
        <v>262</v>
      </c>
      <c r="D130" s="50">
        <v>43372</v>
      </c>
      <c r="E130" s="51">
        <v>0.29166666666666669</v>
      </c>
      <c r="F130" s="51">
        <v>0.33333333333333331</v>
      </c>
      <c r="G130" s="52">
        <f t="shared" si="9"/>
        <v>4.166666666666663E-2</v>
      </c>
      <c r="H130" s="53">
        <f t="shared" si="10"/>
        <v>43373</v>
      </c>
      <c r="I130" s="53" t="s">
        <v>84</v>
      </c>
      <c r="J130" s="51">
        <v>0.29166666666666669</v>
      </c>
      <c r="K130" s="51">
        <v>0.33333333333333331</v>
      </c>
      <c r="L130" s="52">
        <f t="shared" si="11"/>
        <v>0</v>
      </c>
      <c r="M130" s="54">
        <f t="shared" si="12"/>
        <v>43379</v>
      </c>
      <c r="N130" s="55" t="s">
        <v>85</v>
      </c>
      <c r="O130" s="56">
        <v>0.29166666666666669</v>
      </c>
      <c r="P130" s="56">
        <v>0.33333333333333331</v>
      </c>
      <c r="Q130" s="52">
        <f t="shared" si="13"/>
        <v>4.166666666666663E-2</v>
      </c>
      <c r="R130" s="53">
        <f t="shared" si="14"/>
        <v>43387</v>
      </c>
      <c r="S130" s="53" t="s">
        <v>85</v>
      </c>
      <c r="T130" s="51">
        <v>0.29166666666666669</v>
      </c>
      <c r="U130" s="51">
        <v>0.33333333333333331</v>
      </c>
      <c r="V130" s="52">
        <f t="shared" si="15"/>
        <v>4.166666666666663E-2</v>
      </c>
      <c r="W130" s="57">
        <f t="shared" si="16"/>
        <v>0.12499999999999989</v>
      </c>
    </row>
    <row r="131" spans="3:23" ht="15.75" x14ac:dyDescent="0.25">
      <c r="C131" s="49" t="s">
        <v>263</v>
      </c>
      <c r="D131" s="50">
        <v>43373</v>
      </c>
      <c r="E131" s="51">
        <v>0.29166666666666669</v>
      </c>
      <c r="F131" s="51">
        <v>0.33333333333333331</v>
      </c>
      <c r="G131" s="52">
        <f t="shared" si="9"/>
        <v>4.166666666666663E-2</v>
      </c>
      <c r="H131" s="53">
        <f t="shared" si="10"/>
        <v>43374</v>
      </c>
      <c r="I131" s="53" t="s">
        <v>84</v>
      </c>
      <c r="J131" s="51">
        <v>0.29166666666666669</v>
      </c>
      <c r="K131" s="51">
        <v>0.33333333333333331</v>
      </c>
      <c r="L131" s="52">
        <f t="shared" si="11"/>
        <v>0</v>
      </c>
      <c r="M131" s="54">
        <f t="shared" si="12"/>
        <v>43380</v>
      </c>
      <c r="N131" s="55" t="s">
        <v>85</v>
      </c>
      <c r="O131" s="56">
        <v>0.29166666666666669</v>
      </c>
      <c r="P131" s="56">
        <v>0.33333333333333331</v>
      </c>
      <c r="Q131" s="52">
        <f t="shared" si="13"/>
        <v>4.166666666666663E-2</v>
      </c>
      <c r="R131" s="53">
        <f t="shared" si="14"/>
        <v>43388</v>
      </c>
      <c r="S131" s="53" t="s">
        <v>85</v>
      </c>
      <c r="T131" s="51">
        <v>0.29166666666666669</v>
      </c>
      <c r="U131" s="51">
        <v>0.33333333333333331</v>
      </c>
      <c r="V131" s="52">
        <f t="shared" si="15"/>
        <v>4.166666666666663E-2</v>
      </c>
      <c r="W131" s="57">
        <f t="shared" si="16"/>
        <v>0.12499999999999989</v>
      </c>
    </row>
    <row r="132" spans="3:23" ht="31.5" x14ac:dyDescent="0.25">
      <c r="C132" s="49" t="s">
        <v>264</v>
      </c>
      <c r="D132" s="50">
        <v>43374</v>
      </c>
      <c r="E132" s="51">
        <v>0.29166666666666669</v>
      </c>
      <c r="F132" s="51">
        <v>0.33333333333333331</v>
      </c>
      <c r="G132" s="52">
        <f t="shared" si="9"/>
        <v>4.166666666666663E-2</v>
      </c>
      <c r="H132" s="53">
        <f t="shared" si="10"/>
        <v>43375</v>
      </c>
      <c r="I132" s="53" t="s">
        <v>84</v>
      </c>
      <c r="J132" s="51">
        <v>0.29166666666666669</v>
      </c>
      <c r="K132" s="51">
        <v>0.33333333333333331</v>
      </c>
      <c r="L132" s="52">
        <f t="shared" si="11"/>
        <v>0</v>
      </c>
      <c r="M132" s="54">
        <f t="shared" si="12"/>
        <v>43381</v>
      </c>
      <c r="N132" s="55" t="s">
        <v>85</v>
      </c>
      <c r="O132" s="56">
        <v>0.29166666666666669</v>
      </c>
      <c r="P132" s="56">
        <v>0.33333333333333331</v>
      </c>
      <c r="Q132" s="52">
        <f t="shared" si="13"/>
        <v>4.166666666666663E-2</v>
      </c>
      <c r="R132" s="53">
        <f t="shared" si="14"/>
        <v>43389</v>
      </c>
      <c r="S132" s="53" t="s">
        <v>85</v>
      </c>
      <c r="T132" s="51">
        <v>0.29166666666666669</v>
      </c>
      <c r="U132" s="51">
        <v>0.33333333333333331</v>
      </c>
      <c r="V132" s="52">
        <f t="shared" si="15"/>
        <v>4.166666666666663E-2</v>
      </c>
      <c r="W132" s="57">
        <f t="shared" si="16"/>
        <v>0.12499999999999989</v>
      </c>
    </row>
    <row r="133" spans="3:23" ht="63" x14ac:dyDescent="0.25">
      <c r="C133" s="49" t="s">
        <v>265</v>
      </c>
      <c r="D133" s="50">
        <v>43375</v>
      </c>
      <c r="E133" s="51">
        <v>0.29166666666666669</v>
      </c>
      <c r="F133" s="51">
        <v>0.33333333333333331</v>
      </c>
      <c r="G133" s="52">
        <f t="shared" si="9"/>
        <v>4.166666666666663E-2</v>
      </c>
      <c r="H133" s="53">
        <f t="shared" si="10"/>
        <v>43376</v>
      </c>
      <c r="I133" s="53" t="s">
        <v>84</v>
      </c>
      <c r="J133" s="51">
        <v>0.29166666666666669</v>
      </c>
      <c r="K133" s="51">
        <v>0.33333333333333331</v>
      </c>
      <c r="L133" s="52">
        <f t="shared" si="11"/>
        <v>0</v>
      </c>
      <c r="M133" s="54">
        <f t="shared" si="12"/>
        <v>43382</v>
      </c>
      <c r="N133" s="55" t="s">
        <v>85</v>
      </c>
      <c r="O133" s="56">
        <v>0.29166666666666669</v>
      </c>
      <c r="P133" s="56">
        <v>0.33333333333333331</v>
      </c>
      <c r="Q133" s="52">
        <f t="shared" si="13"/>
        <v>4.166666666666663E-2</v>
      </c>
      <c r="R133" s="53">
        <f t="shared" si="14"/>
        <v>43390</v>
      </c>
      <c r="S133" s="53" t="s">
        <v>85</v>
      </c>
      <c r="T133" s="51">
        <v>0.29166666666666669</v>
      </c>
      <c r="U133" s="51">
        <v>0.33333333333333331</v>
      </c>
      <c r="V133" s="52">
        <f t="shared" si="15"/>
        <v>4.166666666666663E-2</v>
      </c>
      <c r="W133" s="57">
        <f t="shared" si="16"/>
        <v>0.12499999999999989</v>
      </c>
    </row>
    <row r="134" spans="3:23" ht="47.25" x14ac:dyDescent="0.25">
      <c r="C134" s="49" t="s">
        <v>266</v>
      </c>
      <c r="D134" s="50">
        <v>43376</v>
      </c>
      <c r="E134" s="51">
        <v>0.29166666666666669</v>
      </c>
      <c r="F134" s="51">
        <v>0.33333333333333331</v>
      </c>
      <c r="G134" s="52">
        <f t="shared" si="9"/>
        <v>4.166666666666663E-2</v>
      </c>
      <c r="H134" s="53">
        <f t="shared" si="10"/>
        <v>43377</v>
      </c>
      <c r="I134" s="53" t="s">
        <v>84</v>
      </c>
      <c r="J134" s="51">
        <v>0.29166666666666669</v>
      </c>
      <c r="K134" s="51">
        <v>0.33333333333333331</v>
      </c>
      <c r="L134" s="52">
        <f t="shared" si="11"/>
        <v>0</v>
      </c>
      <c r="M134" s="54">
        <f t="shared" si="12"/>
        <v>43383</v>
      </c>
      <c r="N134" s="55" t="s">
        <v>85</v>
      </c>
      <c r="O134" s="56">
        <v>0.29166666666666669</v>
      </c>
      <c r="P134" s="56">
        <v>0.33333333333333331</v>
      </c>
      <c r="Q134" s="52">
        <f t="shared" si="13"/>
        <v>4.166666666666663E-2</v>
      </c>
      <c r="R134" s="53">
        <f t="shared" si="14"/>
        <v>43391</v>
      </c>
      <c r="S134" s="53" t="s">
        <v>85</v>
      </c>
      <c r="T134" s="51">
        <v>0.29166666666666669</v>
      </c>
      <c r="U134" s="51">
        <v>0.33333333333333331</v>
      </c>
      <c r="V134" s="52">
        <f t="shared" si="15"/>
        <v>4.166666666666663E-2</v>
      </c>
      <c r="W134" s="57">
        <f t="shared" si="16"/>
        <v>0.12499999999999989</v>
      </c>
    </row>
    <row r="135" spans="3:23" ht="110.25" x14ac:dyDescent="0.25">
      <c r="C135" s="49" t="s">
        <v>267</v>
      </c>
      <c r="D135" s="50">
        <v>43377</v>
      </c>
      <c r="E135" s="51">
        <v>0.29166666666666669</v>
      </c>
      <c r="F135" s="51">
        <v>0.33333333333333331</v>
      </c>
      <c r="G135" s="52">
        <f t="shared" si="9"/>
        <v>4.166666666666663E-2</v>
      </c>
      <c r="H135" s="53">
        <f t="shared" si="10"/>
        <v>43378</v>
      </c>
      <c r="I135" s="53" t="s">
        <v>84</v>
      </c>
      <c r="J135" s="51">
        <v>0.29166666666666669</v>
      </c>
      <c r="K135" s="51">
        <v>0.33333333333333331</v>
      </c>
      <c r="L135" s="52">
        <f t="shared" si="11"/>
        <v>0</v>
      </c>
      <c r="M135" s="54">
        <f t="shared" si="12"/>
        <v>43384</v>
      </c>
      <c r="N135" s="55" t="s">
        <v>85</v>
      </c>
      <c r="O135" s="56">
        <v>0.29166666666666669</v>
      </c>
      <c r="P135" s="56">
        <v>0.33333333333333331</v>
      </c>
      <c r="Q135" s="52">
        <f t="shared" si="13"/>
        <v>4.166666666666663E-2</v>
      </c>
      <c r="R135" s="53">
        <f t="shared" si="14"/>
        <v>43392</v>
      </c>
      <c r="S135" s="53" t="s">
        <v>85</v>
      </c>
      <c r="T135" s="51">
        <v>0.29166666666666669</v>
      </c>
      <c r="U135" s="51">
        <v>0.33333333333333331</v>
      </c>
      <c r="V135" s="52">
        <f t="shared" si="15"/>
        <v>4.166666666666663E-2</v>
      </c>
      <c r="W135" s="57">
        <f t="shared" si="16"/>
        <v>0.12499999999999989</v>
      </c>
    </row>
    <row r="136" spans="3:23" ht="283.5" x14ac:dyDescent="0.25">
      <c r="C136" s="49" t="s">
        <v>268</v>
      </c>
      <c r="D136" s="50">
        <v>43378</v>
      </c>
      <c r="E136" s="51">
        <v>0.29166666666666669</v>
      </c>
      <c r="F136" s="51">
        <v>0.33333333333333331</v>
      </c>
      <c r="G136" s="52">
        <f t="shared" ref="G136:G137" si="17">F136-E136</f>
        <v>4.166666666666663E-2</v>
      </c>
      <c r="H136" s="53">
        <f t="shared" ref="H136:H137" si="18">IF(D136="","",D136+DAY(1))</f>
        <v>43379</v>
      </c>
      <c r="I136" s="53" t="s">
        <v>84</v>
      </c>
      <c r="J136" s="51">
        <v>0.29166666666666669</v>
      </c>
      <c r="K136" s="51">
        <v>0.33333333333333331</v>
      </c>
      <c r="L136" s="52">
        <f t="shared" ref="L136:L137" si="19">IF(I136="sim",K136-J136,0)</f>
        <v>0</v>
      </c>
      <c r="M136" s="54">
        <f t="shared" ref="M136:M137" si="20">IF(D136="","",D136+DAY(7))</f>
        <v>43385</v>
      </c>
      <c r="N136" s="55" t="s">
        <v>85</v>
      </c>
      <c r="O136" s="56">
        <v>0.29166666666666669</v>
      </c>
      <c r="P136" s="56">
        <v>0.33333333333333331</v>
      </c>
      <c r="Q136" s="52">
        <f t="shared" ref="Q136:Q137" si="21">IF(N136="sim",P136-O136,0)</f>
        <v>4.166666666666663E-2</v>
      </c>
      <c r="R136" s="53">
        <f t="shared" ref="R136:R137" si="22">IF(D136="","",D136+DAY(15))</f>
        <v>43393</v>
      </c>
      <c r="S136" s="53" t="s">
        <v>85</v>
      </c>
      <c r="T136" s="51">
        <v>0.29166666666666669</v>
      </c>
      <c r="U136" s="51">
        <v>0.33333333333333331</v>
      </c>
      <c r="V136" s="52">
        <f t="shared" ref="V136:V137" si="23">IF(S136="sim",U136-T136,0)</f>
        <v>4.166666666666663E-2</v>
      </c>
      <c r="W136" s="57">
        <f t="shared" ref="W136:W137" si="24">G136+L136+Q136+V136</f>
        <v>0.12499999999999989</v>
      </c>
    </row>
    <row r="137" spans="3:23" ht="236.25" x14ac:dyDescent="0.25">
      <c r="C137" s="58" t="s">
        <v>269</v>
      </c>
      <c r="D137" s="59">
        <v>43379</v>
      </c>
      <c r="E137" s="60">
        <v>0.29166666666666669</v>
      </c>
      <c r="F137" s="60">
        <v>0.33333333333333331</v>
      </c>
      <c r="G137" s="61">
        <f t="shared" si="17"/>
        <v>4.166666666666663E-2</v>
      </c>
      <c r="H137" s="62">
        <f t="shared" si="18"/>
        <v>43380</v>
      </c>
      <c r="I137" s="62" t="s">
        <v>84</v>
      </c>
      <c r="J137" s="60">
        <v>0.29166666666666669</v>
      </c>
      <c r="K137" s="60">
        <v>0.33333333333333331</v>
      </c>
      <c r="L137" s="61">
        <f t="shared" si="19"/>
        <v>0</v>
      </c>
      <c r="M137" s="63">
        <f t="shared" si="20"/>
        <v>43386</v>
      </c>
      <c r="N137" s="64" t="s">
        <v>85</v>
      </c>
      <c r="O137" s="65">
        <v>0.29166666666666669</v>
      </c>
      <c r="P137" s="65">
        <v>0.33333333333333331</v>
      </c>
      <c r="Q137" s="61">
        <f t="shared" si="21"/>
        <v>4.166666666666663E-2</v>
      </c>
      <c r="R137" s="62">
        <f t="shared" si="22"/>
        <v>43394</v>
      </c>
      <c r="S137" s="62" t="s">
        <v>85</v>
      </c>
      <c r="T137" s="60">
        <v>0.29166666666666669</v>
      </c>
      <c r="U137" s="60">
        <v>0.33333333333333331</v>
      </c>
      <c r="V137" s="61">
        <f t="shared" si="23"/>
        <v>4.166666666666663E-2</v>
      </c>
      <c r="W137" s="66">
        <f t="shared" si="24"/>
        <v>0.12499999999999989</v>
      </c>
    </row>
    <row r="138" spans="3:23" ht="15.75" x14ac:dyDescent="0.25">
      <c r="C138" s="48"/>
    </row>
    <row r="141" spans="3:23" ht="15.75" thickBot="1" x14ac:dyDescent="0.3"/>
    <row r="142" spans="3:23" ht="15.75" thickBot="1" x14ac:dyDescent="0.3">
      <c r="D142" s="92" t="s">
        <v>86</v>
      </c>
      <c r="E142" s="93"/>
      <c r="F142" s="93"/>
      <c r="G142" s="93"/>
      <c r="H142" s="93"/>
      <c r="I142" s="93"/>
      <c r="J142" s="93"/>
      <c r="K142" s="93"/>
      <c r="L142" s="93"/>
      <c r="M142" s="93"/>
      <c r="N142" s="93"/>
      <c r="O142" s="93"/>
      <c r="P142" s="93"/>
      <c r="Q142" s="93"/>
      <c r="R142" s="94"/>
    </row>
    <row r="143" spans="3:23" x14ac:dyDescent="0.25">
      <c r="D143" s="83"/>
      <c r="E143" s="84"/>
      <c r="F143" s="84"/>
      <c r="G143" s="84"/>
      <c r="H143" s="84"/>
      <c r="I143" s="84"/>
      <c r="J143" s="84"/>
      <c r="K143" s="84"/>
      <c r="L143" s="84"/>
      <c r="M143" s="84"/>
      <c r="N143" s="84"/>
      <c r="O143" s="84"/>
      <c r="P143" s="84"/>
      <c r="Q143" s="84"/>
      <c r="R143" s="85"/>
    </row>
    <row r="144" spans="3:23" x14ac:dyDescent="0.25">
      <c r="D144" s="86"/>
      <c r="E144" s="87"/>
      <c r="F144" s="87"/>
      <c r="G144" s="87"/>
      <c r="H144" s="87"/>
      <c r="I144" s="87"/>
      <c r="J144" s="87"/>
      <c r="K144" s="87"/>
      <c r="L144" s="87"/>
      <c r="M144" s="87"/>
      <c r="N144" s="87"/>
      <c r="O144" s="87"/>
      <c r="P144" s="87"/>
      <c r="Q144" s="87"/>
      <c r="R144" s="88"/>
    </row>
    <row r="145" spans="4:18" x14ac:dyDescent="0.25">
      <c r="D145" s="86"/>
      <c r="E145" s="87"/>
      <c r="F145" s="87"/>
      <c r="G145" s="87"/>
      <c r="H145" s="87"/>
      <c r="I145" s="87"/>
      <c r="J145" s="87"/>
      <c r="K145" s="87"/>
      <c r="L145" s="87"/>
      <c r="M145" s="87"/>
      <c r="N145" s="87"/>
      <c r="O145" s="87"/>
      <c r="P145" s="87"/>
      <c r="Q145" s="87"/>
      <c r="R145" s="88"/>
    </row>
    <row r="146" spans="4:18" x14ac:dyDescent="0.25">
      <c r="D146" s="86"/>
      <c r="E146" s="87"/>
      <c r="F146" s="87"/>
      <c r="G146" s="87"/>
      <c r="H146" s="87"/>
      <c r="I146" s="87"/>
      <c r="J146" s="87"/>
      <c r="K146" s="87"/>
      <c r="L146" s="87"/>
      <c r="M146" s="87"/>
      <c r="N146" s="87"/>
      <c r="O146" s="87"/>
      <c r="P146" s="87"/>
      <c r="Q146" s="87"/>
      <c r="R146" s="88"/>
    </row>
    <row r="147" spans="4:18" ht="15.75" thickBot="1" x14ac:dyDescent="0.3">
      <c r="D147" s="89"/>
      <c r="E147" s="90"/>
      <c r="F147" s="90"/>
      <c r="G147" s="90"/>
      <c r="H147" s="90"/>
      <c r="I147" s="90"/>
      <c r="J147" s="90"/>
      <c r="K147" s="90"/>
      <c r="L147" s="90"/>
      <c r="M147" s="90"/>
      <c r="N147" s="90"/>
      <c r="O147" s="90"/>
      <c r="P147" s="90"/>
      <c r="Q147" s="90"/>
      <c r="R147" s="91"/>
    </row>
  </sheetData>
  <sheetProtection algorithmName="SHA-512" hashValue="nE0gK/Pgx3FkozcGIox/ovO+4Q3u53blCr//2svomdr/3VrfEGzDytI/4ktEiwQngv5L4pVrKEcRdaojsb6RIw==" saltValue="ear82C3+CYPMCJ45W9BUOw==" spinCount="100000" sheet="1" objects="1" scenarios="1" selectLockedCells="1"/>
  <mergeCells count="2">
    <mergeCell ref="D142:R142"/>
    <mergeCell ref="D143:R147"/>
  </mergeCells>
  <dataValidations count="1">
    <dataValidation type="list" allowBlank="1" showInputMessage="1" showErrorMessage="1" sqref="N7:N137 I7:I137 S7:S137" xr:uid="{B0005B89-5864-40E5-9AD3-817D12E87924}">
      <formula1>"Sim, Não"</formula1>
    </dataValidation>
  </dataValidations>
  <hyperlinks>
    <hyperlink ref="A7:B7" location="'D1'!B7" display="'D1'!B7" xr:uid="{DC528056-71F0-4C48-9233-A13BD1FEFA3D}"/>
    <hyperlink ref="A8:B8" location="'D2'!B8" display="'D2'!B8" xr:uid="{D7F6700B-08F0-4367-B940-65372E98F522}"/>
    <hyperlink ref="B7" location="'Língua portuguesa '!A1" display="'Língua portuguesa '!A1" xr:uid="{F851F7CF-6246-4043-940C-35817057C022}"/>
    <hyperlink ref="B8" location="'Normas Aplicávies aos Servidore'!A1" display="'Normas Aplicávies aos Servidore'!A1" xr:uid="{4D4158D6-55EF-47B1-9B94-AFB6BEAE0C23}"/>
    <hyperlink ref="B11" location="'Conhecimentos Específicos'!A1" display="'Conhecimentos Específicos'!A1" xr:uid="{9EB4A339-3049-4378-B820-BD72136FC453}"/>
    <hyperlink ref="B9" location="'Regimento Interno do Tribunal R'!A1" display="'Regimento Interno do Tribunal R'!A1" xr:uid="{EF861D2B-955E-4BF2-9022-5544D311353D}"/>
    <hyperlink ref="B10" location="'Direito das Pessoas com Deficiê'!A1" display="'Direito das Pessoas com Deficiê'!A1" xr:uid="{2AFB2C36-5397-4A0E-95BF-CE73905027AC}"/>
  </hyperlinks>
  <pageMargins left="0.511811024" right="0.511811024" top="0.78740157499999996" bottom="0.78740157499999996" header="0.31496062000000002" footer="0.31496062000000002"/>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Capa</vt:lpstr>
      <vt:lpstr>Informações l Concurso</vt:lpstr>
      <vt:lpstr>Cronograma</vt:lpstr>
      <vt:lpstr>Quadro de horários</vt:lpstr>
      <vt:lpstr>Língua portuguesa </vt:lpstr>
      <vt:lpstr>Normas Aplicávies aos Servidore</vt:lpstr>
      <vt:lpstr>Regimento Interno do Tribunal R</vt:lpstr>
      <vt:lpstr>Direito das Pessoas com Deficiê</vt:lpstr>
      <vt:lpstr>Conhecimentos Específicos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2019-11-19T14:36:16Z</dcterms:modified>
</cp:coreProperties>
</file>