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13_ncr:1_{CDE3C8CF-7D9D-471C-81C2-F773882837C2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Conhecimentos Básicos" sheetId="6" r:id="rId5"/>
    <sheet name="Conhecimento Específico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7" l="1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15" i="7"/>
  <c r="H15" i="7"/>
  <c r="L15" i="7"/>
  <c r="M15" i="7"/>
  <c r="Q15" i="7"/>
  <c r="R15" i="7"/>
  <c r="V15" i="7"/>
  <c r="W15" i="7"/>
  <c r="G16" i="7"/>
  <c r="H16" i="7"/>
  <c r="L16" i="7"/>
  <c r="M16" i="7"/>
  <c r="Q16" i="7"/>
  <c r="R16" i="7"/>
  <c r="V16" i="7"/>
  <c r="W16" i="7"/>
  <c r="G17" i="7"/>
  <c r="H17" i="7"/>
  <c r="L17" i="7"/>
  <c r="M17" i="7"/>
  <c r="Q17" i="7"/>
  <c r="R17" i="7"/>
  <c r="V17" i="7"/>
  <c r="W17" i="7"/>
  <c r="G8" i="6"/>
  <c r="H8" i="6"/>
  <c r="L8" i="6"/>
  <c r="M8" i="6"/>
  <c r="Q8" i="6"/>
  <c r="R8" i="6"/>
  <c r="V8" i="6"/>
  <c r="G9" i="6"/>
  <c r="H9" i="6"/>
  <c r="L9" i="6"/>
  <c r="M9" i="6"/>
  <c r="Q9" i="6"/>
  <c r="R9" i="6"/>
  <c r="V9" i="6"/>
  <c r="G10" i="6"/>
  <c r="H10" i="6"/>
  <c r="L10" i="6"/>
  <c r="M10" i="6"/>
  <c r="Q10" i="6"/>
  <c r="R10" i="6"/>
  <c r="V10" i="6"/>
  <c r="G11" i="6"/>
  <c r="H11" i="6"/>
  <c r="L11" i="6"/>
  <c r="M11" i="6"/>
  <c r="Q11" i="6"/>
  <c r="R11" i="6"/>
  <c r="V11" i="6"/>
  <c r="G12" i="6"/>
  <c r="H12" i="6"/>
  <c r="L12" i="6"/>
  <c r="M12" i="6"/>
  <c r="Q12" i="6"/>
  <c r="R12" i="6"/>
  <c r="V12" i="6"/>
  <c r="G13" i="6"/>
  <c r="H13" i="6"/>
  <c r="L13" i="6"/>
  <c r="M13" i="6"/>
  <c r="Q13" i="6"/>
  <c r="R13" i="6"/>
  <c r="V13" i="6"/>
  <c r="G14" i="6"/>
  <c r="H14" i="6"/>
  <c r="L14" i="6"/>
  <c r="M14" i="6"/>
  <c r="Q14" i="6"/>
  <c r="R14" i="6"/>
  <c r="V14" i="6"/>
  <c r="G15" i="6"/>
  <c r="H15" i="6"/>
  <c r="L15" i="6"/>
  <c r="M15" i="6"/>
  <c r="Q15" i="6"/>
  <c r="R15" i="6"/>
  <c r="V15" i="6"/>
  <c r="G16" i="6"/>
  <c r="H16" i="6"/>
  <c r="L16" i="6"/>
  <c r="M16" i="6"/>
  <c r="Q16" i="6"/>
  <c r="R16" i="6"/>
  <c r="V16" i="6"/>
  <c r="G17" i="6"/>
  <c r="H17" i="6"/>
  <c r="L17" i="6"/>
  <c r="M17" i="6"/>
  <c r="Q17" i="6"/>
  <c r="R17" i="6"/>
  <c r="V17" i="6"/>
  <c r="G18" i="6"/>
  <c r="H18" i="6"/>
  <c r="L18" i="6"/>
  <c r="M18" i="6"/>
  <c r="Q18" i="6"/>
  <c r="R18" i="6"/>
  <c r="V18" i="6"/>
  <c r="G19" i="6"/>
  <c r="H19" i="6"/>
  <c r="L19" i="6"/>
  <c r="M19" i="6"/>
  <c r="Q19" i="6"/>
  <c r="R19" i="6"/>
  <c r="V19" i="6"/>
  <c r="G20" i="6"/>
  <c r="H20" i="6"/>
  <c r="L20" i="6"/>
  <c r="M20" i="6"/>
  <c r="Q20" i="6"/>
  <c r="R20" i="6"/>
  <c r="V20" i="6"/>
  <c r="G21" i="6"/>
  <c r="H21" i="6"/>
  <c r="L21" i="6"/>
  <c r="M21" i="6"/>
  <c r="Q21" i="6"/>
  <c r="R21" i="6"/>
  <c r="V21" i="6"/>
  <c r="G22" i="6"/>
  <c r="H22" i="6"/>
  <c r="L22" i="6"/>
  <c r="M22" i="6"/>
  <c r="Q22" i="6"/>
  <c r="R22" i="6"/>
  <c r="V22" i="6"/>
  <c r="G23" i="6"/>
  <c r="H23" i="6"/>
  <c r="L23" i="6"/>
  <c r="M23" i="6"/>
  <c r="Q23" i="6"/>
  <c r="R23" i="6"/>
  <c r="V23" i="6"/>
  <c r="G24" i="6"/>
  <c r="H24" i="6"/>
  <c r="L24" i="6"/>
  <c r="M24" i="6"/>
  <c r="Q24" i="6"/>
  <c r="R24" i="6"/>
  <c r="V24" i="6"/>
  <c r="G25" i="6"/>
  <c r="H25" i="6"/>
  <c r="L25" i="6"/>
  <c r="M25" i="6"/>
  <c r="Q25" i="6"/>
  <c r="R25" i="6"/>
  <c r="V25" i="6"/>
  <c r="G26" i="6"/>
  <c r="H26" i="6"/>
  <c r="L26" i="6"/>
  <c r="M26" i="6"/>
  <c r="Q26" i="6"/>
  <c r="R26" i="6"/>
  <c r="V26" i="6"/>
  <c r="G27" i="6"/>
  <c r="H27" i="6"/>
  <c r="L27" i="6"/>
  <c r="M27" i="6"/>
  <c r="Q27" i="6"/>
  <c r="R27" i="6"/>
  <c r="V27" i="6"/>
  <c r="G28" i="6"/>
  <c r="H28" i="6"/>
  <c r="L28" i="6"/>
  <c r="M28" i="6"/>
  <c r="Q28" i="6"/>
  <c r="R28" i="6"/>
  <c r="V28" i="6"/>
  <c r="G29" i="6"/>
  <c r="H29" i="6"/>
  <c r="L29" i="6"/>
  <c r="M29" i="6"/>
  <c r="Q29" i="6"/>
  <c r="R29" i="6"/>
  <c r="V29" i="6"/>
  <c r="G30" i="6"/>
  <c r="H30" i="6"/>
  <c r="L30" i="6"/>
  <c r="M30" i="6"/>
  <c r="Q30" i="6"/>
  <c r="R30" i="6"/>
  <c r="V30" i="6"/>
  <c r="G31" i="6"/>
  <c r="H31" i="6"/>
  <c r="L31" i="6"/>
  <c r="M31" i="6"/>
  <c r="Q31" i="6"/>
  <c r="R31" i="6"/>
  <c r="V31" i="6"/>
  <c r="G32" i="6"/>
  <c r="H32" i="6"/>
  <c r="L32" i="6"/>
  <c r="M32" i="6"/>
  <c r="Q32" i="6"/>
  <c r="R32" i="6"/>
  <c r="V32" i="6"/>
  <c r="G33" i="6"/>
  <c r="H33" i="6"/>
  <c r="L33" i="6"/>
  <c r="M33" i="6"/>
  <c r="Q33" i="6"/>
  <c r="R33" i="6"/>
  <c r="V33" i="6"/>
  <c r="G34" i="6"/>
  <c r="H34" i="6"/>
  <c r="L34" i="6"/>
  <c r="M34" i="6"/>
  <c r="Q34" i="6"/>
  <c r="R34" i="6"/>
  <c r="V34" i="6"/>
  <c r="G35" i="6"/>
  <c r="H35" i="6"/>
  <c r="L35" i="6"/>
  <c r="M35" i="6"/>
  <c r="Q35" i="6"/>
  <c r="R35" i="6"/>
  <c r="V35" i="6"/>
  <c r="G36" i="6"/>
  <c r="H36" i="6"/>
  <c r="L36" i="6"/>
  <c r="M36" i="6"/>
  <c r="Q36" i="6"/>
  <c r="R36" i="6"/>
  <c r="V36" i="6"/>
  <c r="G37" i="6"/>
  <c r="H37" i="6"/>
  <c r="L37" i="6"/>
  <c r="M37" i="6"/>
  <c r="Q37" i="6"/>
  <c r="R37" i="6"/>
  <c r="V37" i="6"/>
  <c r="G38" i="6"/>
  <c r="H38" i="6"/>
  <c r="L38" i="6"/>
  <c r="M38" i="6"/>
  <c r="Q38" i="6"/>
  <c r="R38" i="6"/>
  <c r="V38" i="6"/>
  <c r="G39" i="6"/>
  <c r="H39" i="6"/>
  <c r="L39" i="6"/>
  <c r="M39" i="6"/>
  <c r="Q39" i="6"/>
  <c r="R39" i="6"/>
  <c r="V39" i="6"/>
  <c r="G40" i="6"/>
  <c r="H40" i="6"/>
  <c r="L40" i="6"/>
  <c r="M40" i="6"/>
  <c r="Q40" i="6"/>
  <c r="R40" i="6"/>
  <c r="V40" i="6"/>
  <c r="G41" i="6"/>
  <c r="H41" i="6"/>
  <c r="L41" i="6"/>
  <c r="M41" i="6"/>
  <c r="Q41" i="6"/>
  <c r="R41" i="6"/>
  <c r="V41" i="6"/>
  <c r="G42" i="6"/>
  <c r="H42" i="6"/>
  <c r="L42" i="6"/>
  <c r="M42" i="6"/>
  <c r="Q42" i="6"/>
  <c r="R42" i="6"/>
  <c r="V42" i="6"/>
  <c r="G43" i="6"/>
  <c r="H43" i="6"/>
  <c r="L43" i="6"/>
  <c r="M43" i="6"/>
  <c r="Q43" i="6"/>
  <c r="R43" i="6"/>
  <c r="V43" i="6"/>
  <c r="G44" i="6"/>
  <c r="H44" i="6"/>
  <c r="L44" i="6"/>
  <c r="M44" i="6"/>
  <c r="Q44" i="6"/>
  <c r="R44" i="6"/>
  <c r="V44" i="6"/>
  <c r="G45" i="6"/>
  <c r="H45" i="6"/>
  <c r="L45" i="6"/>
  <c r="M45" i="6"/>
  <c r="Q45" i="6"/>
  <c r="R45" i="6"/>
  <c r="V45" i="6"/>
  <c r="G46" i="6"/>
  <c r="H46" i="6"/>
  <c r="L46" i="6"/>
  <c r="M46" i="6"/>
  <c r="Q46" i="6"/>
  <c r="R46" i="6"/>
  <c r="V46" i="6"/>
  <c r="G47" i="6"/>
  <c r="H47" i="6"/>
  <c r="L47" i="6"/>
  <c r="M47" i="6"/>
  <c r="Q47" i="6"/>
  <c r="R47" i="6"/>
  <c r="V47" i="6"/>
  <c r="G48" i="6"/>
  <c r="H48" i="6"/>
  <c r="L48" i="6"/>
  <c r="M48" i="6"/>
  <c r="Q48" i="6"/>
  <c r="R48" i="6"/>
  <c r="V48" i="6"/>
  <c r="G49" i="6"/>
  <c r="H49" i="6"/>
  <c r="L49" i="6"/>
  <c r="M49" i="6"/>
  <c r="Q49" i="6"/>
  <c r="R49" i="6"/>
  <c r="V49" i="6"/>
  <c r="G50" i="6"/>
  <c r="H50" i="6"/>
  <c r="L50" i="6"/>
  <c r="M50" i="6"/>
  <c r="Q50" i="6"/>
  <c r="R50" i="6"/>
  <c r="V50" i="6"/>
  <c r="G51" i="6"/>
  <c r="H51" i="6"/>
  <c r="L51" i="6"/>
  <c r="M51" i="6"/>
  <c r="Q51" i="6"/>
  <c r="R51" i="6"/>
  <c r="V51" i="6"/>
  <c r="G52" i="6"/>
  <c r="H52" i="6"/>
  <c r="L52" i="6"/>
  <c r="M52" i="6"/>
  <c r="Q52" i="6"/>
  <c r="R52" i="6"/>
  <c r="V52" i="6"/>
  <c r="G53" i="6"/>
  <c r="H53" i="6"/>
  <c r="L53" i="6"/>
  <c r="M53" i="6"/>
  <c r="Q53" i="6"/>
  <c r="R53" i="6"/>
  <c r="V53" i="6"/>
  <c r="G54" i="6"/>
  <c r="H54" i="6"/>
  <c r="L54" i="6"/>
  <c r="M54" i="6"/>
  <c r="Q54" i="6"/>
  <c r="R54" i="6"/>
  <c r="V54" i="6"/>
  <c r="G55" i="6"/>
  <c r="H55" i="6"/>
  <c r="L55" i="6"/>
  <c r="M55" i="6"/>
  <c r="Q55" i="6"/>
  <c r="R55" i="6"/>
  <c r="V55" i="6"/>
  <c r="G56" i="6"/>
  <c r="H56" i="6"/>
  <c r="L56" i="6"/>
  <c r="M56" i="6"/>
  <c r="Q56" i="6"/>
  <c r="R56" i="6"/>
  <c r="V56" i="6"/>
  <c r="G57" i="6"/>
  <c r="H57" i="6"/>
  <c r="L57" i="6"/>
  <c r="M57" i="6"/>
  <c r="Q57" i="6"/>
  <c r="R57" i="6"/>
  <c r="V57" i="6"/>
  <c r="G58" i="6"/>
  <c r="H58" i="6"/>
  <c r="L58" i="6"/>
  <c r="M58" i="6"/>
  <c r="Q58" i="6"/>
  <c r="R58" i="6"/>
  <c r="V58" i="6"/>
  <c r="G59" i="6"/>
  <c r="H59" i="6"/>
  <c r="L59" i="6"/>
  <c r="M59" i="6"/>
  <c r="Q59" i="6"/>
  <c r="R59" i="6"/>
  <c r="V59" i="6"/>
  <c r="G60" i="6"/>
  <c r="H60" i="6"/>
  <c r="L60" i="6"/>
  <c r="M60" i="6"/>
  <c r="Q60" i="6"/>
  <c r="R60" i="6"/>
  <c r="V60" i="6"/>
  <c r="G61" i="6"/>
  <c r="H61" i="6"/>
  <c r="L61" i="6"/>
  <c r="M61" i="6"/>
  <c r="Q61" i="6"/>
  <c r="R61" i="6"/>
  <c r="V61" i="6"/>
  <c r="G62" i="6"/>
  <c r="H62" i="6"/>
  <c r="L62" i="6"/>
  <c r="M62" i="6"/>
  <c r="Q62" i="6"/>
  <c r="R62" i="6"/>
  <c r="V62" i="6"/>
  <c r="G63" i="6"/>
  <c r="H63" i="6"/>
  <c r="L63" i="6"/>
  <c r="M63" i="6"/>
  <c r="Q63" i="6"/>
  <c r="R63" i="6"/>
  <c r="V63" i="6"/>
  <c r="G64" i="6"/>
  <c r="H64" i="6"/>
  <c r="L64" i="6"/>
  <c r="M64" i="6"/>
  <c r="Q64" i="6"/>
  <c r="R64" i="6"/>
  <c r="V64" i="6"/>
  <c r="G65" i="6"/>
  <c r="H65" i="6"/>
  <c r="L65" i="6"/>
  <c r="M65" i="6"/>
  <c r="Q65" i="6"/>
  <c r="R65" i="6"/>
  <c r="V65" i="6"/>
  <c r="G66" i="6"/>
  <c r="H66" i="6"/>
  <c r="L66" i="6"/>
  <c r="M66" i="6"/>
  <c r="Q66" i="6"/>
  <c r="R66" i="6"/>
  <c r="V66" i="6"/>
  <c r="G67" i="6"/>
  <c r="H67" i="6"/>
  <c r="L67" i="6"/>
  <c r="M67" i="6"/>
  <c r="Q67" i="6"/>
  <c r="R67" i="6"/>
  <c r="V67" i="6"/>
  <c r="G68" i="6"/>
  <c r="H68" i="6"/>
  <c r="L68" i="6"/>
  <c r="M68" i="6"/>
  <c r="Q68" i="6"/>
  <c r="R68" i="6"/>
  <c r="V68" i="6"/>
  <c r="G69" i="6"/>
  <c r="H69" i="6"/>
  <c r="L69" i="6"/>
  <c r="M69" i="6"/>
  <c r="Q69" i="6"/>
  <c r="R69" i="6"/>
  <c r="V69" i="6"/>
  <c r="G70" i="6"/>
  <c r="H70" i="6"/>
  <c r="L70" i="6"/>
  <c r="M70" i="6"/>
  <c r="Q70" i="6"/>
  <c r="R70" i="6"/>
  <c r="V70" i="6"/>
  <c r="G71" i="6"/>
  <c r="H71" i="6"/>
  <c r="L71" i="6"/>
  <c r="M71" i="6"/>
  <c r="Q71" i="6"/>
  <c r="R71" i="6"/>
  <c r="V71" i="6"/>
  <c r="G72" i="6"/>
  <c r="H72" i="6"/>
  <c r="L72" i="6"/>
  <c r="M72" i="6"/>
  <c r="Q72" i="6"/>
  <c r="R72" i="6"/>
  <c r="V72" i="6"/>
  <c r="G73" i="6"/>
  <c r="H73" i="6"/>
  <c r="L73" i="6"/>
  <c r="M73" i="6"/>
  <c r="Q73" i="6"/>
  <c r="R73" i="6"/>
  <c r="V73" i="6"/>
  <c r="W73" i="6" l="1"/>
  <c r="W61" i="6"/>
  <c r="W52" i="6"/>
  <c r="W70" i="6"/>
  <c r="W66" i="6"/>
  <c r="W62" i="6"/>
  <c r="W57" i="6"/>
  <c r="W53" i="6"/>
  <c r="W49" i="6"/>
  <c r="W45" i="6"/>
  <c r="W41" i="6"/>
  <c r="W37" i="6"/>
  <c r="W33" i="6"/>
  <c r="W29" i="6"/>
  <c r="W25" i="6"/>
  <c r="W21" i="6"/>
  <c r="W17" i="6"/>
  <c r="W13" i="6"/>
  <c r="W9" i="6"/>
  <c r="W65" i="6"/>
  <c r="W48" i="6"/>
  <c r="W71" i="6"/>
  <c r="W67" i="6"/>
  <c r="W63" i="6"/>
  <c r="W58" i="6"/>
  <c r="W54" i="6"/>
  <c r="W50" i="6"/>
  <c r="W46" i="6"/>
  <c r="W42" i="6"/>
  <c r="W38" i="6"/>
  <c r="W34" i="6"/>
  <c r="W30" i="6"/>
  <c r="W26" i="6"/>
  <c r="W22" i="6"/>
  <c r="W18" i="6"/>
  <c r="W14" i="6"/>
  <c r="W10" i="6"/>
  <c r="W72" i="6"/>
  <c r="W68" i="6"/>
  <c r="W64" i="6"/>
  <c r="W60" i="6"/>
  <c r="W59" i="6"/>
  <c r="W55" i="6"/>
  <c r="W51" i="6"/>
  <c r="W47" i="6"/>
  <c r="W43" i="6"/>
  <c r="W39" i="6"/>
  <c r="W35" i="6"/>
  <c r="W31" i="6"/>
  <c r="W27" i="6"/>
  <c r="W23" i="6"/>
  <c r="W19" i="6"/>
  <c r="W15" i="6"/>
  <c r="W11" i="6"/>
  <c r="W69" i="6"/>
  <c r="W56" i="6"/>
  <c r="W44" i="6"/>
  <c r="W40" i="6"/>
  <c r="W36" i="6"/>
  <c r="W32" i="6"/>
  <c r="W28" i="6"/>
  <c r="W24" i="6"/>
  <c r="W20" i="6"/>
  <c r="W16" i="6"/>
  <c r="W12" i="6"/>
  <c r="W8" i="6"/>
  <c r="B8" i="6"/>
  <c r="B7" i="6"/>
  <c r="B8" i="7"/>
  <c r="B7" i="7"/>
  <c r="V7" i="7" l="1"/>
  <c r="R7" i="7"/>
  <c r="Q7" i="7"/>
  <c r="M7" i="7"/>
  <c r="L7" i="7"/>
  <c r="H7" i="7"/>
  <c r="G7" i="7"/>
  <c r="W7" i="7" s="1"/>
  <c r="V6" i="7"/>
  <c r="V7" i="6"/>
  <c r="V6" i="6" s="1"/>
  <c r="R7" i="6"/>
  <c r="Q7" i="6"/>
  <c r="M7" i="6"/>
  <c r="L7" i="6"/>
  <c r="H7" i="6"/>
  <c r="G7" i="6"/>
  <c r="D5" i="5"/>
  <c r="E5" i="5"/>
  <c r="F5" i="5"/>
  <c r="G5" i="5"/>
  <c r="H5" i="5"/>
  <c r="I5" i="5"/>
  <c r="C5" i="5"/>
  <c r="F11" i="2"/>
  <c r="F10" i="2"/>
  <c r="H9" i="2"/>
  <c r="W7" i="6" l="1"/>
  <c r="Q6" i="6"/>
  <c r="L6" i="6"/>
  <c r="Q6" i="7"/>
  <c r="F7" i="2"/>
  <c r="L6" i="7"/>
  <c r="G6" i="7"/>
  <c r="G6" i="6"/>
  <c r="K5" i="5"/>
  <c r="C6" i="2" s="1"/>
  <c r="G11" i="2" l="1"/>
  <c r="W6" i="6"/>
  <c r="W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<sst xmlns="http://schemas.openxmlformats.org/spreadsheetml/2006/main" count="537" uniqueCount="170">
  <si>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</si>
  <si>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</si>
  <si>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</si>
  <si>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</si>
  <si>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</si>
  <si>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</si>
  <si>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</si>
  <si>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</si>
  <si>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</si>
  <si>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>CE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</si>
  <si>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</si>
  <si>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</si>
  <si>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</si>
  <si>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</si>
  <si>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</si>
  <si>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</si>
  <si>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</si>
  <si>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</si>
  <si>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</si>
  <si>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</si>
  <si>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</si>
  <si>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</si>
  <si>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</si>
  <si>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</si>
  <si>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</si>
  <si>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</si>
  <si>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</si>
  <si>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</si>
  <si>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</si>
  <si>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</si>
  <si>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</si>
  <si>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</si>
  <si>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</si>
  <si>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</si>
  <si>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</si>
  <si>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</si>
  <si>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</si>
  <si>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</si>
  <si>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</si>
  <si>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</si>
  <si>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</si>
  <si>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</si>
  <si>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</si>
  <si>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</si>
  <si>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</si>
  <si>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</si>
  <si>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</si>
  <si>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</si>
  <si>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</si>
  <si>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</si>
  <si>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</si>
  <si>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</si>
  <si>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</si>
  <si>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</si>
  <si>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</si>
  <si>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</si>
  <si>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</si>
  <si>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</si>
  <si>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</si>
  <si>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</si>
  <si>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</si>
  <si>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</si>
  <si>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</si>
  <si>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</si>
  <si>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</si>
  <si>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</si>
  <si>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</si>
  <si>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</si>
  <si>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</si>
  <si>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</si>
  <si>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</si>
  <si>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</si>
  <si>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</si>
  <si>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</si>
  <si>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</si>
  <si>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</si>
  <si>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</si>
  <si>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</si>
  <si>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</si>
  <si>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</si>
  <si>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</si>
  <si>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</si>
  <si>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</si>
  <si>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</si>
  <si>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</si>
  <si>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</si>
  <si>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</si>
  <si>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</si>
  <si>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Conselho Federal de Odontologia - CFO</t>
  </si>
  <si>
    <t>04 de Novembro de 2019</t>
  </si>
  <si>
    <t>Instituto Quadrix</t>
  </si>
  <si>
    <t>Agente operacional;Técnico Administrativo;Técnico Arquivo;                                                                                                                                               Administrador;Procurador e Contador</t>
  </si>
  <si>
    <t>Níveis Médio, Técnico e Superior</t>
  </si>
  <si>
    <t>de R$ 2.000 a R$ 7.500,00 + benefícios</t>
  </si>
  <si>
    <t>125 vagas + 116 CR</t>
  </si>
  <si>
    <t>de 04 de Novembro a 09 de Dezembro de 2019</t>
  </si>
  <si>
    <t>R$ 65,00 a R$ 85,00</t>
  </si>
  <si>
    <r>
      <t>os </t>
    </r>
    <r>
      <rPr>
        <b/>
        <sz val="11"/>
        <color rgb="FF000000"/>
        <rFont val="Calibri"/>
        <family val="2"/>
        <scheme val="minor"/>
      </rPr>
      <t>cargos de nível superior</t>
    </r>
    <r>
      <rPr>
        <sz val="11"/>
        <color rgb="FF000000"/>
        <rFont val="Calibri"/>
        <family val="2"/>
        <scheme val="minor"/>
      </rPr>
      <t xml:space="preserve"> serão aplicadas na data provável de 26 de janeiro de 2020, no turno da tarde.</t>
    </r>
  </si>
  <si>
    <r>
      <t>os</t>
    </r>
    <r>
      <rPr>
        <b/>
        <sz val="11"/>
        <color rgb="FF000000"/>
        <rFont val="Calibri"/>
        <family val="2"/>
        <scheme val="minor"/>
      </rPr>
      <t> cargos de nível médio e nível médio/técnico</t>
    </r>
    <r>
      <rPr>
        <sz val="11"/>
        <color rgb="FF000000"/>
        <rFont val="Calibri"/>
        <family val="2"/>
        <scheme val="minor"/>
      </rPr>
      <t> será aplicada na data provável de 02 de fevereiro de 2020, no turno da tarde.</t>
    </r>
  </si>
  <si>
    <t>Conhecimentos Básicos</t>
  </si>
  <si>
    <t>Conhecimentos Específicos</t>
  </si>
  <si>
    <t>LÍNGUA PORTUGUESA:</t>
  </si>
  <si>
    <r>
      <t xml:space="preserve"> </t>
    </r>
    <r>
      <rPr>
        <sz val="11"/>
        <color theme="1"/>
        <rFont val="Calibri"/>
        <family val="2"/>
        <scheme val="minor"/>
      </rPr>
      <t xml:space="preserve"> Compreensão e interpretação de textos de gêneros variados.</t>
    </r>
  </si>
  <si>
    <t xml:space="preserve"> Reconhecimento de tipos e gêneros textuais.</t>
  </si>
  <si>
    <t xml:space="preserve"> Domínio da ortografia oficial.</t>
  </si>
  <si>
    <t>Domínio dos mecanismos de coesão textual.</t>
  </si>
  <si>
    <t>Emprego de elementos de referenciação, substituição e repetição, de conectores e de outros elementos de sequenciação textual.</t>
  </si>
  <si>
    <t>Emprego de tempos e modos verbais.</t>
  </si>
  <si>
    <t>Domínio da estrutura morfossintática do período.</t>
  </si>
  <si>
    <t>Emprego das classes de palavras.</t>
  </si>
  <si>
    <t>Relações de coordenação entre orações e entre termos da oração.</t>
  </si>
  <si>
    <t>Relações de subordinação entre orações e entre termos da oração.</t>
  </si>
  <si>
    <t>Emprego dos sinais de pontuação. 5.5 Concordância verbal e nominal.</t>
  </si>
  <si>
    <t>Regência verbal e nominal.</t>
  </si>
  <si>
    <t>Emprego do sinal indicativo de crase.</t>
  </si>
  <si>
    <t>Colocação dos pronomes átonos.</t>
  </si>
  <si>
    <t>Reescrita de frases e parágrafos do texto.</t>
  </si>
  <si>
    <t>Significação das palavras.</t>
  </si>
  <si>
    <t>Substituição de palavras ou de trechos de texto.</t>
  </si>
  <si>
    <t>Reorganização da estrutura de orações e de períodos do texto.</t>
  </si>
  <si>
    <t>Reescrita de textos de diferentes gêneros e níveis de formalidade.</t>
  </si>
  <si>
    <t>Correspondência oficial (conforme Manual de Redação da Presidência da República).</t>
  </si>
  <si>
    <t>Aspectos gerais da redação oficial.</t>
  </si>
  <si>
    <t>Finalidade dos expedientes oficiais.</t>
  </si>
  <si>
    <t>Adequação da linguagem ao tipo de documento.</t>
  </si>
  <si>
    <t>Adequação do formato do texto ao gênero.</t>
  </si>
  <si>
    <r>
      <t>NOÇÕES DE INFORMÁTICA</t>
    </r>
    <r>
      <rPr>
        <sz val="11"/>
        <color theme="1"/>
        <rFont val="Calibri"/>
        <family val="2"/>
        <scheme val="minor"/>
      </rPr>
      <t>:</t>
    </r>
  </si>
  <si>
    <t>Conceitos básicos e modos de utilização de tecnologias, ferramentas, aplicativos e procedimentos de informática: tipos de computadores, conceitos de hardware e de software, instalação de periféricos.</t>
  </si>
  <si>
    <t>Edição de textos, planilhas e apresentações (ambiente Microsoft Office, versões 2010, 2013 e 365).</t>
  </si>
  <si>
    <t>Noções de sistema operacional (ambiente Windows, versões 7, 8 e 10).</t>
  </si>
  <si>
    <t>Redes de computadores: conceitos básicos, ferramentas, aplicativos e procedimentos de Internet e intranet.</t>
  </si>
  <si>
    <t>Programas de navegação: Mozilla Firefox e Google Chrome.</t>
  </si>
  <si>
    <t>Programa de correio eletrônico: MS Outlook.</t>
  </si>
  <si>
    <t>Sítios de busca e pesquisa na Internet.</t>
  </si>
  <si>
    <t>Conceitos de organização e de gerenciamento de informações, arquivos, pastas e programas.</t>
  </si>
  <si>
    <t>Segurança da informação: procedimentos de segurança.</t>
  </si>
  <si>
    <t>Noções de vírus, worms e pragas virtuais.</t>
  </si>
  <si>
    <t>Aplicativos para segurança (antivírus, firewall, antispyware etc.).</t>
  </si>
  <si>
    <t xml:space="preserve">Procedimentos de backup.  </t>
  </si>
  <si>
    <r>
      <t>RACIOCÍNIO LÓGICO E MATEMÁTICO</t>
    </r>
    <r>
      <rPr>
        <sz val="11"/>
        <color theme="1"/>
        <rFont val="Calibri"/>
        <family val="2"/>
        <scheme val="minor"/>
      </rPr>
      <t>:</t>
    </r>
  </si>
  <si>
    <t>Operações, propriedades e aplicações (soma, subtração, multiplicação, divisão, potenciação e radiciação).</t>
  </si>
  <si>
    <t>Princípios de contagem e probabilidade.</t>
  </si>
  <si>
    <t>Arranjos e permutações.</t>
  </si>
  <si>
    <t>Combinações.</t>
  </si>
  <si>
    <t>Conjuntos numéricos (números naturais, inteiros, racionais e reais) e operações com conjuntos.</t>
  </si>
  <si>
    <t>Razões e proporções (grandezas diretamente proporcionais, grandezas inversamente proporcionais, porcentagem, regras de três simples e compostas).</t>
  </si>
  <si>
    <t>Equações e inequações.</t>
  </si>
  <si>
    <t>Sistemas de medidas.</t>
  </si>
  <si>
    <t>Volumes.</t>
  </si>
  <si>
    <t>Compreensão de estruturas lógicas.</t>
  </si>
  <si>
    <t>Lógica de argumentação (analogias, inferências, deduções e conclusões).</t>
  </si>
  <si>
    <t>Diagramas lógicos.</t>
  </si>
  <si>
    <t>CONHECIMENTOS COMPLEMENTARES</t>
  </si>
  <si>
    <t xml:space="preserve">LEGISLAÇÃO E ÉTICA NA ADMINISTRAÇÃO PÚBLICA: </t>
  </si>
  <si>
    <t>Ética e função pública.</t>
  </si>
  <si>
    <t>Ética no setor público.</t>
  </si>
  <si>
    <t>Lei nº 8.429/1992 e suas alterações.</t>
  </si>
  <si>
    <t>Lei nº 9.784/1999 e suas alterações (Processo administrativo).</t>
  </si>
  <si>
    <t>Acesso à Informação: Lei nº 12.527/2011; Decreto nº 7.724/2012.</t>
  </si>
  <si>
    <t>Resolução CFO nº 63/2005 (Consolidação das Normas para Procedimentos nos Conselhos de Odontológicos).</t>
  </si>
  <si>
    <t xml:space="preserve">Regimento Interno do CFO. E todas as atualizações ou substituições das legislações aqui citadas.  </t>
  </si>
  <si>
    <r>
      <rPr>
        <b/>
        <sz val="11"/>
        <color theme="1"/>
        <rFont val="Calibri"/>
        <family val="2"/>
        <scheme val="minor"/>
      </rPr>
      <t>LEGISLAÇÃO</t>
    </r>
    <r>
      <rPr>
        <sz val="11"/>
        <color theme="1"/>
        <rFont val="Calibri"/>
        <family val="2"/>
        <scheme val="minor"/>
      </rPr>
      <t>: Lei nº 5.081/1966, Lei nº 4.324/1964, Decreto nº 68.704/1971, Lei nº 12.527/2011.</t>
    </r>
  </si>
  <si>
    <r>
      <t>Fundamentos da Arquivologia</t>
    </r>
    <r>
      <rPr>
        <sz val="11"/>
        <color theme="1"/>
        <rFont val="Calibri"/>
        <family val="2"/>
        <scheme val="minor"/>
      </rPr>
      <t>: Conceitos básicos e princípios fundamentais.</t>
    </r>
  </si>
  <si>
    <r>
      <t>Gestão Arquivística de Documentos</t>
    </r>
    <r>
      <rPr>
        <sz val="11"/>
        <color theme="1"/>
        <rFont val="Calibri"/>
        <family val="2"/>
        <scheme val="minor"/>
      </rPr>
      <t>:  Instrumentos de gestão; Avaliação, classificação; Transferência, recolhimento e eliminação; Comissões de avaliação e as massas documentais acumuladas; Protocolos, arquivos correntes e arquivos intermediários.</t>
    </r>
  </si>
  <si>
    <r>
      <t>Arquivos Permanentes</t>
    </r>
    <r>
      <rPr>
        <sz val="11"/>
        <color theme="1"/>
        <rFont val="Calibri"/>
        <family val="2"/>
        <scheme val="minor"/>
      </rPr>
      <t>: Conceitos, objetivos, atividades, organização e acesso. Identificação de fundos documentais, princípios e sistemática de arranjo.</t>
    </r>
  </si>
  <si>
    <r>
      <t>Normas de Descrição Arquivísticas:</t>
    </r>
    <r>
      <rPr>
        <sz val="11"/>
        <color theme="1"/>
        <rFont val="Calibri"/>
        <family val="2"/>
        <scheme val="minor"/>
      </rPr>
      <t xml:space="preserve"> normas ISAD(G) e norma NOBRADE.</t>
    </r>
  </si>
  <si>
    <r>
      <t>Instrumentos de pesquisa</t>
    </r>
    <r>
      <rPr>
        <sz val="11"/>
        <color theme="1"/>
        <rFont val="Calibri"/>
        <family val="2"/>
        <scheme val="minor"/>
      </rPr>
      <t>: guia, inventário, catálogo e índice.</t>
    </r>
  </si>
  <si>
    <r>
      <t>Política Nacional de Arquivos Públicos e Privados:</t>
    </r>
    <r>
      <rPr>
        <sz val="11"/>
        <color theme="1"/>
        <rFont val="Calibri"/>
        <family val="2"/>
        <scheme val="minor"/>
      </rPr>
      <t xml:space="preserve">  Lei nº 8.159/1991 (Lei de Arquivos) e Legislações arquivísticas brasileira.</t>
    </r>
  </si>
  <si>
    <r>
      <t>Preservação e Conservação de Documentos:</t>
    </r>
    <r>
      <rPr>
        <sz val="11"/>
        <color theme="1"/>
        <rFont val="Calibri"/>
        <family val="2"/>
        <scheme val="minor"/>
      </rPr>
      <t xml:space="preserve"> Fatores de deterioração dos documentos; Políticas de Preservação, etapas de um processo de conservação; Conservação Preventiva; Preservação de documentos: particularidades, características, métodos e técnicas para conservação.</t>
    </r>
  </si>
  <si>
    <r>
      <t>Tecnologias aplicadas aos Arquivos</t>
    </r>
    <r>
      <rPr>
        <sz val="11"/>
        <color theme="1"/>
        <rFont val="Calibri"/>
        <family val="2"/>
        <scheme val="minor"/>
      </rPr>
      <t>: Preparação de documentos de arquivos para microfilmagem e conservação e utilização do microfilme.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</si>
</sst>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34998626667073579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/>
      <right/>
      <top style="thin">
        <color theme="0" tint="-0.34998626667073579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7" borderId="0" xfId="0" applyFill="1"/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1" fillId="5" borderId="25" xfId="1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1" fillId="8" borderId="0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8" fillId="0" borderId="0" xfId="0" applyFont="1" applyAlignment="1">
      <alignment vertical="center" wrapText="1"/>
    </xf>
    <xf numFmtId="0" fontId="1" fillId="8" borderId="25" xfId="1" applyFont="1" applyFill="1" applyBorder="1" applyAlignment="1">
      <alignment horizontal="left"/>
    </xf>
    <xf numFmtId="0" fontId="3" fillId="8" borderId="0" xfId="0" applyFont="1" applyFill="1"/>
    <xf numFmtId="0" fontId="1" fillId="8" borderId="25" xfId="1" applyFont="1" applyFill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Protection="1">
      <protection locked="0"/>
    </xf>
    <xf numFmtId="14" fontId="3" fillId="0" borderId="38" xfId="0" applyNumberFormat="1" applyFont="1" applyFill="1" applyBorder="1" applyAlignment="1" applyProtection="1">
      <alignment horizontal="center"/>
      <protection locked="0"/>
    </xf>
    <xf numFmtId="165" fontId="3" fillId="0" borderId="34" xfId="0" applyNumberFormat="1" applyFont="1" applyFill="1" applyBorder="1" applyAlignment="1" applyProtection="1">
      <alignment horizontal="center"/>
      <protection locked="0"/>
    </xf>
    <xf numFmtId="165" fontId="3" fillId="2" borderId="39" xfId="0" applyNumberFormat="1" applyFont="1" applyFill="1" applyBorder="1" applyAlignment="1" applyProtection="1">
      <alignment horizontal="center"/>
      <protection locked="0"/>
    </xf>
    <xf numFmtId="14" fontId="15" fillId="0" borderId="34" xfId="0" applyNumberFormat="1" applyFont="1" applyBorder="1" applyAlignment="1" applyProtection="1">
      <alignment horizontal="center"/>
      <protection locked="0"/>
    </xf>
    <xf numFmtId="14" fontId="15" fillId="0" borderId="40" xfId="0" applyNumberFormat="1" applyFont="1" applyBorder="1" applyAlignment="1" applyProtection="1">
      <alignment horizontal="center"/>
      <protection locked="0"/>
    </xf>
    <xf numFmtId="14" fontId="15" fillId="0" borderId="41" xfId="0" applyNumberFormat="1" applyFont="1" applyBorder="1" applyAlignment="1" applyProtection="1">
      <alignment horizontal="center"/>
      <protection locked="0"/>
    </xf>
    <xf numFmtId="165" fontId="3" fillId="0" borderId="41" xfId="0" applyNumberFormat="1" applyFont="1" applyFill="1" applyBorder="1" applyAlignment="1" applyProtection="1">
      <alignment horizontal="center"/>
      <protection locked="0"/>
    </xf>
    <xf numFmtId="165" fontId="3" fillId="0" borderId="42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vertical="center" wrapText="1"/>
      <protection locked="0"/>
    </xf>
    <xf numFmtId="14" fontId="3" fillId="0" borderId="43" xfId="0" applyNumberFormat="1" applyFont="1" applyFill="1" applyBorder="1" applyAlignment="1" applyProtection="1">
      <alignment horizontal="center"/>
      <protection locked="0"/>
    </xf>
    <xf numFmtId="165" fontId="3" fillId="0" borderId="44" xfId="0" applyNumberFormat="1" applyFont="1" applyFill="1" applyBorder="1" applyAlignment="1" applyProtection="1">
      <alignment horizontal="center"/>
      <protection locked="0"/>
    </xf>
    <xf numFmtId="165" fontId="3" fillId="2" borderId="45" xfId="0" applyNumberFormat="1" applyFont="1" applyFill="1" applyBorder="1" applyAlignment="1" applyProtection="1">
      <alignment horizontal="center"/>
      <protection locked="0"/>
    </xf>
    <xf numFmtId="14" fontId="15" fillId="0" borderId="44" xfId="0" applyNumberFormat="1" applyFont="1" applyBorder="1" applyAlignment="1" applyProtection="1">
      <alignment horizontal="center"/>
      <protection locked="0"/>
    </xf>
    <xf numFmtId="14" fontId="15" fillId="0" borderId="46" xfId="0" applyNumberFormat="1" applyFont="1" applyBorder="1" applyAlignment="1" applyProtection="1">
      <alignment horizontal="center"/>
      <protection locked="0"/>
    </xf>
    <xf numFmtId="14" fontId="15" fillId="0" borderId="47" xfId="0" applyNumberFormat="1" applyFont="1" applyBorder="1" applyAlignment="1" applyProtection="1">
      <alignment horizontal="center"/>
      <protection locked="0"/>
    </xf>
    <xf numFmtId="165" fontId="3" fillId="0" borderId="47" xfId="0" applyNumberFormat="1" applyFont="1" applyFill="1" applyBorder="1" applyAlignment="1" applyProtection="1">
      <alignment horizontal="center"/>
      <protection locked="0"/>
    </xf>
    <xf numFmtId="165" fontId="3" fillId="0" borderId="48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04064521/EDITAL_CFO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'Conhecimentos B&#225;sicos'!A1"/><Relationship Id="rId4" Type="http://schemas.openxmlformats.org/officeDocument/2006/relationships/hyperlink" Target="#'Quadro de hor&#225;rios'!A1"/><Relationship Id="rId9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B&#225;sico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B&#225;sico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6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542926</xdr:colOff>
      <xdr:row>2</xdr:row>
      <xdr:rowOff>142875</xdr:rowOff>
    </xdr:from>
    <xdr:ext cx="4314824" cy="109427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371726" y="638175"/>
          <a:ext cx="431482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Conselho</a:t>
          </a:r>
          <a:r>
            <a:rPr lang="pt-BR" sz="3200" baseline="0">
              <a:solidFill>
                <a:schemeClr val="accent1">
                  <a:lumMod val="75000"/>
                </a:schemeClr>
              </a:solidFill>
            </a:rPr>
            <a:t> Federal de Odontologia</a:t>
          </a:r>
          <a:endParaRPr lang="pt-BR" sz="32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3</xdr:col>
      <xdr:colOff>581026</xdr:colOff>
      <xdr:row>10</xdr:row>
      <xdr:rowOff>114300</xdr:rowOff>
    </xdr:from>
    <xdr:ext cx="3933824" cy="59330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409826" y="2133600"/>
          <a:ext cx="39338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tx1"/>
              </a:solidFill>
            </a:rPr>
            <a:t>Técnico</a:t>
          </a:r>
          <a:r>
            <a:rPr lang="pt-BR" sz="3200" baseline="0">
              <a:solidFill>
                <a:schemeClr val="tx1"/>
              </a:solidFill>
            </a:rPr>
            <a:t> Arquivo</a:t>
          </a:r>
          <a:endParaRPr lang="pt-BR" sz="3200">
            <a:solidFill>
              <a:schemeClr val="tx1"/>
            </a:solidFill>
          </a:endParaRP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95249</xdr:rowOff>
    </xdr:from>
    <xdr:to>
      <xdr:col>4</xdr:col>
      <xdr:colOff>0</xdr:colOff>
      <xdr:row>15</xdr:row>
      <xdr:rowOff>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44978E-3DE4-4D12-B225-999C3CD6D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90549"/>
          <a:ext cx="2428875" cy="2381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4</xdr:row>
      <xdr:rowOff>159265</xdr:rowOff>
    </xdr:from>
    <xdr:to>
      <xdr:col>8</xdr:col>
      <xdr:colOff>0</xdr:colOff>
      <xdr:row>22</xdr:row>
      <xdr:rowOff>152400</xdr:rowOff>
    </xdr:to>
    <xdr:pic>
      <xdr:nvPicPr>
        <xdr:cNvPr id="5" name="Imagem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E9D673C-7AD4-4B48-A135-DEC93666A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921265"/>
          <a:ext cx="1133475" cy="4431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354422</xdr:colOff>
      <xdr:row>8</xdr:row>
      <xdr:rowOff>161925</xdr:rowOff>
    </xdr:from>
    <xdr:to>
      <xdr:col>11</xdr:col>
      <xdr:colOff>0</xdr:colOff>
      <xdr:row>29</xdr:row>
      <xdr:rowOff>114300</xdr:rowOff>
    </xdr:to>
    <xdr:pic>
      <xdr:nvPicPr>
        <xdr:cNvPr id="9" name="Imagem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3D42F4-F550-438F-A358-7F67F8F83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4547" y="1685925"/>
          <a:ext cx="1083853" cy="395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</xdr:row>
      <xdr:rowOff>123825</xdr:rowOff>
    </xdr:from>
    <xdr:to>
      <xdr:col>1</xdr:col>
      <xdr:colOff>2914650</xdr:colOff>
      <xdr:row>17</xdr:row>
      <xdr:rowOff>123825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DB9FCB-750F-4CFE-B53B-A1E41E570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28825"/>
          <a:ext cx="3409950" cy="3238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8</xdr:row>
      <xdr:rowOff>133349</xdr:rowOff>
    </xdr:from>
    <xdr:to>
      <xdr:col>1</xdr:col>
      <xdr:colOff>2962275</xdr:colOff>
      <xdr:row>12</xdr:row>
      <xdr:rowOff>1076324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E4B8B2F-1402-4583-802B-7B5A27F54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181349"/>
          <a:ext cx="3419475" cy="34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workbookViewId="0">
      <selection activeCell="K10" sqref="K10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showGridLines="0" workbookViewId="0">
      <selection activeCell="D11" sqref="D11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5"/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x14ac:dyDescent="0.25">
      <c r="A3" s="25"/>
      <c r="B3" s="25"/>
      <c r="C3" s="25"/>
      <c r="D3" s="25"/>
      <c r="E3" s="25"/>
      <c r="F3" s="25"/>
      <c r="G3" s="25"/>
      <c r="H3" s="25"/>
    </row>
    <row r="4" spans="1:8" x14ac:dyDescent="0.25"/>
    <row r="5" spans="1:8" x14ac:dyDescent="0.25"/>
    <row r="6" spans="1:8" ht="23.25" x14ac:dyDescent="0.35">
      <c r="A6" s="6"/>
      <c r="B6" s="7"/>
    </row>
    <row r="7" spans="1:8" x14ac:dyDescent="0.25">
      <c r="A7" s="2" t="s">
        <v>11</v>
      </c>
      <c r="B7" s="3" t="s">
        <v>88</v>
      </c>
    </row>
    <row r="8" spans="1:8" x14ac:dyDescent="0.25">
      <c r="A8" s="2" t="s">
        <v>12</v>
      </c>
      <c r="B8" s="3" t="s">
        <v>89</v>
      </c>
    </row>
    <row r="9" spans="1:8" x14ac:dyDescent="0.25">
      <c r="A9" s="2" t="s">
        <v>13</v>
      </c>
      <c r="B9" s="3" t="s">
        <v>90</v>
      </c>
    </row>
    <row r="10" spans="1:8" x14ac:dyDescent="0.25">
      <c r="A10" s="2" t="s">
        <v>14</v>
      </c>
      <c r="B10" s="4"/>
    </row>
    <row r="11" spans="1:8" ht="33.75" customHeight="1" x14ac:dyDescent="0.25">
      <c r="A11" s="2" t="s">
        <v>15</v>
      </c>
      <c r="B11" s="76" t="s">
        <v>91</v>
      </c>
    </row>
    <row r="12" spans="1:8" ht="21" customHeight="1" x14ac:dyDescent="0.25">
      <c r="A12" s="2" t="s">
        <v>16</v>
      </c>
      <c r="B12" s="3" t="s">
        <v>92</v>
      </c>
    </row>
    <row r="13" spans="1:8" ht="18" customHeight="1" x14ac:dyDescent="0.25">
      <c r="A13" s="2" t="s">
        <v>17</v>
      </c>
      <c r="B13" s="3" t="s">
        <v>93</v>
      </c>
    </row>
    <row r="14" spans="1:8" x14ac:dyDescent="0.25">
      <c r="A14" s="2" t="s">
        <v>18</v>
      </c>
      <c r="B14" s="3" t="s">
        <v>94</v>
      </c>
    </row>
    <row r="15" spans="1:8" x14ac:dyDescent="0.25">
      <c r="A15" s="2" t="s">
        <v>19</v>
      </c>
      <c r="B15" s="3" t="s">
        <v>95</v>
      </c>
    </row>
    <row r="16" spans="1:8" ht="18.75" customHeight="1" x14ac:dyDescent="0.25">
      <c r="A16" s="2" t="s">
        <v>20</v>
      </c>
      <c r="B16" s="3" t="s">
        <v>96</v>
      </c>
    </row>
    <row r="17" spans="1:2" ht="39.75" customHeight="1" x14ac:dyDescent="0.25">
      <c r="A17" s="2" t="s">
        <v>21</v>
      </c>
      <c r="B17" s="77" t="s">
        <v>97</v>
      </c>
    </row>
    <row r="18" spans="1:2" ht="30" x14ac:dyDescent="0.25">
      <c r="B18" s="77" t="s">
        <v>98</v>
      </c>
    </row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hidden="1" x14ac:dyDescent="0.25"/>
    <row r="31" spans="1:2" hidden="1" x14ac:dyDescent="0.25"/>
    <row r="32" spans="1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sheetProtection algorithmName="SHA-512" hashValue="t1FTk18dUJGZrTGAZ28GBmFqrPghcUojcA9uMxzF/hqUVzhowy3a0ZmMyW/ESB9isLLdPvuoDr5OajcnV+iBqg==" saltValue="WZfpU4OZZ3iFZyJPUNlOpA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workbookViewId="0">
      <selection activeCell="A4" sqref="A4"/>
    </sheetView>
  </sheetViews>
  <sheetFormatPr defaultColWidth="0" defaultRowHeight="15" zeroHeight="1" x14ac:dyDescent="0.25"/>
  <cols>
    <col min="1" max="1" width="3.140625" bestFit="1" customWidth="1"/>
    <col min="2" max="2" width="51" bestFit="1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5" customFormat="1" x14ac:dyDescent="0.25"/>
    <row r="2" spans="1:9" s="25" customFormat="1" x14ac:dyDescent="0.25"/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8"/>
      <c r="B4" s="28"/>
      <c r="C4" s="28"/>
      <c r="D4" s="28"/>
      <c r="E4" s="28"/>
      <c r="F4" s="28"/>
      <c r="G4" s="28"/>
      <c r="H4" s="28"/>
    </row>
    <row r="5" spans="1:9" x14ac:dyDescent="0.25">
      <c r="A5" s="28"/>
      <c r="B5" s="28"/>
      <c r="C5" s="28"/>
      <c r="D5" s="28"/>
      <c r="E5" s="28"/>
      <c r="F5" s="28"/>
      <c r="G5" s="28"/>
      <c r="H5" s="28"/>
    </row>
    <row r="6" spans="1:9" ht="18.75" x14ac:dyDescent="0.25">
      <c r="A6" s="28"/>
      <c r="B6" s="29" t="s">
        <v>10</v>
      </c>
      <c r="C6" s="30">
        <f>'Quadro de horários'!K5</f>
        <v>1.1874999999999998</v>
      </c>
      <c r="D6" s="28"/>
      <c r="E6" s="31"/>
      <c r="F6" s="28"/>
      <c r="G6" s="28"/>
      <c r="H6" s="28"/>
    </row>
    <row r="7" spans="1:9" x14ac:dyDescent="0.25">
      <c r="A7" s="28"/>
      <c r="B7" s="28"/>
      <c r="C7" s="28"/>
      <c r="D7" s="28"/>
      <c r="E7" s="28"/>
      <c r="F7" s="32">
        <f>SUM(F10:F29)</f>
        <v>12</v>
      </c>
      <c r="G7" s="28"/>
      <c r="H7" s="28"/>
    </row>
    <row r="8" spans="1:9" x14ac:dyDescent="0.25">
      <c r="A8" s="105" t="s">
        <v>0</v>
      </c>
      <c r="B8" s="103" t="s">
        <v>1</v>
      </c>
      <c r="C8" s="103" t="s">
        <v>2</v>
      </c>
      <c r="D8" s="103" t="s">
        <v>3</v>
      </c>
      <c r="E8" s="103" t="s">
        <v>4</v>
      </c>
      <c r="F8" s="103" t="s">
        <v>5</v>
      </c>
      <c r="G8" s="103" t="s">
        <v>6</v>
      </c>
      <c r="H8" s="33" t="s">
        <v>7</v>
      </c>
    </row>
    <row r="9" spans="1:9" x14ac:dyDescent="0.25">
      <c r="A9" s="106"/>
      <c r="B9" s="104"/>
      <c r="C9" s="104"/>
      <c r="D9" s="104"/>
      <c r="E9" s="104"/>
      <c r="F9" s="104"/>
      <c r="G9" s="104"/>
      <c r="H9" s="34">
        <f>SUM(H10:H1048576)</f>
        <v>0.20833333333333331</v>
      </c>
    </row>
    <row r="10" spans="1:9" ht="15.75" x14ac:dyDescent="0.25">
      <c r="A10" s="35">
        <v>1</v>
      </c>
      <c r="B10" s="36" t="s">
        <v>99</v>
      </c>
      <c r="C10" s="37" t="s">
        <v>8</v>
      </c>
      <c r="D10" s="38">
        <v>1</v>
      </c>
      <c r="E10" s="39">
        <v>8</v>
      </c>
      <c r="F10" s="38">
        <f>E10*D10</f>
        <v>8</v>
      </c>
      <c r="G10" s="40">
        <v>0.95833333333333337</v>
      </c>
      <c r="H10" s="41">
        <v>8.3333333333333329E-2</v>
      </c>
    </row>
    <row r="11" spans="1:9" ht="15.75" x14ac:dyDescent="0.25">
      <c r="A11" s="35">
        <v>2</v>
      </c>
      <c r="B11" s="36" t="s">
        <v>100</v>
      </c>
      <c r="C11" s="37" t="s">
        <v>9</v>
      </c>
      <c r="D11" s="38">
        <v>1</v>
      </c>
      <c r="E11" s="39">
        <v>4</v>
      </c>
      <c r="F11" s="38">
        <f t="shared" ref="F11" si="0">E11*D11</f>
        <v>4</v>
      </c>
      <c r="G11" s="40">
        <f t="shared" ref="G11" si="1">$C$6/$F$7*F11</f>
        <v>0.39583333333333326</v>
      </c>
      <c r="H11" s="41">
        <v>0.125</v>
      </c>
    </row>
    <row r="12" spans="1:9" ht="15.75" x14ac:dyDescent="0.25">
      <c r="A12" s="35"/>
      <c r="B12" s="36"/>
      <c r="C12" s="37"/>
      <c r="D12" s="38"/>
      <c r="E12" s="39"/>
      <c r="F12" s="38"/>
      <c r="G12" s="40"/>
      <c r="H12" s="41"/>
    </row>
    <row r="13" spans="1:9" ht="15.75" x14ac:dyDescent="0.25">
      <c r="A13" s="35"/>
      <c r="B13" s="36"/>
      <c r="C13" s="37"/>
      <c r="D13" s="38"/>
      <c r="E13" s="39"/>
      <c r="F13" s="38"/>
      <c r="G13" s="40"/>
      <c r="H13" s="41"/>
    </row>
    <row r="14" spans="1:9" ht="15.75" x14ac:dyDescent="0.25">
      <c r="A14" s="35"/>
      <c r="B14" s="36"/>
      <c r="C14" s="37"/>
      <c r="D14" s="38"/>
      <c r="E14" s="39"/>
      <c r="F14" s="38"/>
      <c r="G14" s="40"/>
      <c r="H14" s="41"/>
    </row>
    <row r="15" spans="1:9" ht="15.75" x14ac:dyDescent="0.25">
      <c r="A15" s="35"/>
      <c r="B15" s="36"/>
      <c r="C15" s="37"/>
      <c r="D15" s="38"/>
      <c r="E15" s="39"/>
      <c r="F15" s="38"/>
      <c r="G15" s="40"/>
      <c r="H15" s="41"/>
    </row>
    <row r="16" spans="1:9" ht="15.75" x14ac:dyDescent="0.25">
      <c r="A16" s="35"/>
      <c r="B16" s="42"/>
      <c r="C16" s="37"/>
      <c r="D16" s="38"/>
      <c r="E16" s="39"/>
      <c r="F16" s="38"/>
      <c r="G16" s="40"/>
      <c r="H16" s="41"/>
    </row>
    <row r="17" spans="1:9" ht="15.75" x14ac:dyDescent="0.25">
      <c r="A17" s="35"/>
      <c r="B17" s="43"/>
      <c r="C17" s="37"/>
      <c r="D17" s="38"/>
      <c r="E17" s="39"/>
      <c r="F17" s="38"/>
      <c r="G17" s="40"/>
      <c r="H17" s="41"/>
    </row>
    <row r="18" spans="1:9" ht="15.75" x14ac:dyDescent="0.25">
      <c r="A18" s="35"/>
      <c r="B18" s="43"/>
      <c r="C18" s="37"/>
      <c r="D18" s="38"/>
      <c r="E18" s="39"/>
      <c r="F18" s="38"/>
      <c r="G18" s="40"/>
      <c r="H18" s="41"/>
    </row>
    <row r="19" spans="1:9" ht="15.75" x14ac:dyDescent="0.25">
      <c r="A19" s="35"/>
      <c r="B19" s="43"/>
      <c r="C19" s="37"/>
      <c r="D19" s="38"/>
      <c r="E19" s="39"/>
      <c r="F19" s="38"/>
      <c r="G19" s="40"/>
      <c r="H19" s="41"/>
    </row>
    <row r="20" spans="1:9" ht="15.75" x14ac:dyDescent="0.25">
      <c r="A20" s="43"/>
      <c r="B20" s="43"/>
      <c r="C20" s="43"/>
      <c r="D20" s="43"/>
      <c r="E20" s="44"/>
      <c r="F20" s="38"/>
      <c r="G20" s="40"/>
      <c r="H20" s="41"/>
    </row>
    <row r="21" spans="1:9" ht="15.75" x14ac:dyDescent="0.25">
      <c r="A21" s="43"/>
      <c r="B21" s="43"/>
      <c r="C21" s="43"/>
      <c r="D21" s="43"/>
      <c r="E21" s="44"/>
      <c r="F21" s="38"/>
      <c r="G21" s="40"/>
      <c r="H21" s="41"/>
    </row>
    <row r="22" spans="1:9" ht="15.75" x14ac:dyDescent="0.25">
      <c r="A22" s="43"/>
      <c r="B22" s="43"/>
      <c r="C22" s="43"/>
      <c r="D22" s="43"/>
      <c r="E22" s="44"/>
      <c r="F22" s="38"/>
      <c r="G22" s="40"/>
      <c r="H22" s="41"/>
    </row>
    <row r="23" spans="1:9" ht="15.75" x14ac:dyDescent="0.25">
      <c r="A23" s="43"/>
      <c r="B23" s="43"/>
      <c r="C23" s="43"/>
      <c r="D23" s="43"/>
      <c r="E23" s="44"/>
      <c r="F23" s="38"/>
      <c r="G23" s="40"/>
      <c r="H23" s="45"/>
    </row>
    <row r="24" spans="1:9" ht="15.75" x14ac:dyDescent="0.25">
      <c r="A24" s="43"/>
      <c r="B24" s="43"/>
      <c r="C24" s="43"/>
      <c r="D24" s="43"/>
      <c r="E24" s="44"/>
      <c r="F24" s="38"/>
      <c r="G24" s="40"/>
      <c r="H24" s="45"/>
    </row>
    <row r="25" spans="1:9" ht="15.75" x14ac:dyDescent="0.25">
      <c r="A25" s="43"/>
      <c r="B25" s="43"/>
      <c r="C25" s="43"/>
      <c r="D25" s="43"/>
      <c r="E25" s="44"/>
      <c r="F25" s="38"/>
      <c r="G25" s="40"/>
      <c r="H25" s="45"/>
    </row>
    <row r="26" spans="1:9" ht="15.75" x14ac:dyDescent="0.25">
      <c r="A26" s="43"/>
      <c r="B26" s="43"/>
      <c r="C26" s="43"/>
      <c r="D26" s="43"/>
      <c r="E26" s="44"/>
      <c r="F26" s="38"/>
      <c r="G26" s="40"/>
      <c r="H26" s="45"/>
    </row>
    <row r="27" spans="1:9" ht="15.75" x14ac:dyDescent="0.25">
      <c r="A27" s="43"/>
      <c r="B27" s="43"/>
      <c r="C27" s="43"/>
      <c r="D27" s="43"/>
      <c r="E27" s="44"/>
      <c r="F27" s="38"/>
      <c r="G27" s="40"/>
      <c r="H27" s="45"/>
    </row>
    <row r="28" spans="1:9" ht="15.75" x14ac:dyDescent="0.25">
      <c r="A28" s="46"/>
      <c r="B28" s="46"/>
      <c r="C28" s="46"/>
      <c r="D28" s="46"/>
      <c r="E28" s="47"/>
      <c r="F28" s="38"/>
      <c r="G28" s="40"/>
      <c r="H28" s="48"/>
    </row>
    <row r="29" spans="1:9" ht="15.75" x14ac:dyDescent="0.25">
      <c r="A29" s="46"/>
      <c r="B29" s="46"/>
      <c r="C29" s="46"/>
      <c r="D29" s="46"/>
      <c r="E29" s="47"/>
      <c r="F29" s="38"/>
      <c r="G29" s="40"/>
      <c r="H29" s="48"/>
    </row>
    <row r="30" spans="1:9" ht="15.75" x14ac:dyDescent="0.25">
      <c r="A30" s="49"/>
      <c r="B30" s="49"/>
      <c r="C30" s="49"/>
      <c r="D30" s="49"/>
      <c r="E30" s="50"/>
      <c r="F30" s="51"/>
      <c r="G30" s="52"/>
      <c r="H30" s="53"/>
    </row>
    <row r="31" spans="1:9" ht="3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sheetProtection algorithmName="SHA-512" hashValue="He+6hZtj7z2Hz457sMolZdDj/7p2VfPlcacrI8J9CBtuCP6jAcEIBxDlTB4tI3UlT3UrU5L52o1nvSLuGyYgkg==" saltValue="sZXFaN3BPaeyvrF5mTvxXg==" spinCount="100000" sheet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workbookViewId="0">
      <selection activeCell="A5" sqref="A5:B6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15" customHeight="1" x14ac:dyDescent="0.25">
      <c r="A5" s="112" t="s">
        <v>22</v>
      </c>
      <c r="B5" s="112"/>
      <c r="C5" s="107">
        <f>COUNTIF(C9:C100,"Estudar")*$A$7</f>
        <v>2.0833333333333332E-2</v>
      </c>
      <c r="D5" s="107">
        <f t="shared" ref="D5:I5" si="0">COUNTIF(D9:D100,"Estudar")*$A$7</f>
        <v>0.25</v>
      </c>
      <c r="E5" s="107">
        <f t="shared" si="0"/>
        <v>0.20833333333333331</v>
      </c>
      <c r="F5" s="107">
        <f t="shared" si="0"/>
        <v>0.25</v>
      </c>
      <c r="G5" s="107">
        <f t="shared" si="0"/>
        <v>0.14583333333333331</v>
      </c>
      <c r="H5" s="107">
        <f t="shared" si="0"/>
        <v>0.29166666666666663</v>
      </c>
      <c r="I5" s="107">
        <f t="shared" si="0"/>
        <v>2.0833333333333332E-2</v>
      </c>
      <c r="J5" s="111" t="s">
        <v>70</v>
      </c>
      <c r="K5" s="107">
        <f>SUM(C5:I5)</f>
        <v>1.1874999999999998</v>
      </c>
    </row>
    <row r="6" spans="1:11" ht="15" customHeight="1" x14ac:dyDescent="0.25">
      <c r="A6" s="113"/>
      <c r="B6" s="113"/>
      <c r="C6" s="108"/>
      <c r="D6" s="108"/>
      <c r="E6" s="108"/>
      <c r="F6" s="108"/>
      <c r="G6" s="108"/>
      <c r="H6" s="108"/>
      <c r="I6" s="108"/>
      <c r="J6" s="111"/>
      <c r="K6" s="108"/>
    </row>
    <row r="7" spans="1:11" x14ac:dyDescent="0.25">
      <c r="A7" s="11">
        <v>2.0833333333333332E-2</v>
      </c>
      <c r="B7" s="8"/>
      <c r="C7" s="9"/>
      <c r="D7" s="10"/>
      <c r="E7" s="10"/>
      <c r="F7" s="10"/>
      <c r="G7" s="10"/>
      <c r="H7" s="10"/>
      <c r="I7" s="10"/>
    </row>
    <row r="8" spans="1:11" x14ac:dyDescent="0.25">
      <c r="A8" s="109" t="s">
        <v>23</v>
      </c>
      <c r="B8" s="110"/>
      <c r="C8" s="54" t="s">
        <v>24</v>
      </c>
      <c r="D8" s="54" t="s">
        <v>25</v>
      </c>
      <c r="E8" s="54" t="s">
        <v>26</v>
      </c>
      <c r="F8" s="54" t="s">
        <v>27</v>
      </c>
      <c r="G8" s="54" t="s">
        <v>28</v>
      </c>
      <c r="H8" s="54" t="s">
        <v>29</v>
      </c>
      <c r="I8" s="55" t="s">
        <v>30</v>
      </c>
    </row>
    <row r="9" spans="1:11" x14ac:dyDescent="0.25">
      <c r="A9" s="56" t="s">
        <v>31</v>
      </c>
      <c r="B9" s="56" t="s">
        <v>32</v>
      </c>
      <c r="C9" s="57" t="s">
        <v>36</v>
      </c>
      <c r="D9" s="57"/>
      <c r="E9" s="57"/>
      <c r="F9" s="57"/>
      <c r="G9" s="58"/>
      <c r="H9" s="57"/>
      <c r="I9" s="57"/>
    </row>
    <row r="10" spans="1:11" x14ac:dyDescent="0.25">
      <c r="A10" s="56" t="s">
        <v>32</v>
      </c>
      <c r="B10" s="56" t="s">
        <v>33</v>
      </c>
      <c r="C10" s="57"/>
      <c r="D10" s="57"/>
      <c r="E10" s="57" t="s">
        <v>34</v>
      </c>
      <c r="F10" s="57"/>
      <c r="G10" s="57"/>
      <c r="H10" s="57"/>
      <c r="I10" s="57"/>
    </row>
    <row r="11" spans="1:11" x14ac:dyDescent="0.25">
      <c r="A11" s="56" t="s">
        <v>33</v>
      </c>
      <c r="B11" s="56" t="s">
        <v>35</v>
      </c>
      <c r="C11" s="57"/>
      <c r="D11" s="57" t="s">
        <v>34</v>
      </c>
      <c r="E11" s="57" t="s">
        <v>34</v>
      </c>
      <c r="F11" s="57" t="s">
        <v>34</v>
      </c>
      <c r="G11" s="57" t="s">
        <v>34</v>
      </c>
      <c r="H11" s="57" t="s">
        <v>34</v>
      </c>
      <c r="I11" s="57"/>
    </row>
    <row r="12" spans="1:11" x14ac:dyDescent="0.25">
      <c r="A12" s="56" t="s">
        <v>35</v>
      </c>
      <c r="B12" s="56" t="s">
        <v>37</v>
      </c>
      <c r="C12" s="57"/>
      <c r="D12" s="57" t="s">
        <v>34</v>
      </c>
      <c r="E12" s="57" t="s">
        <v>34</v>
      </c>
      <c r="F12" s="57" t="s">
        <v>34</v>
      </c>
      <c r="G12" s="57" t="s">
        <v>34</v>
      </c>
      <c r="H12" s="57" t="s">
        <v>34</v>
      </c>
      <c r="I12" s="57"/>
    </row>
    <row r="13" spans="1:11" x14ac:dyDescent="0.25">
      <c r="A13" s="56" t="s">
        <v>37</v>
      </c>
      <c r="B13" s="56" t="s">
        <v>38</v>
      </c>
      <c r="C13" s="57"/>
      <c r="D13" s="57" t="s">
        <v>34</v>
      </c>
      <c r="E13" s="57"/>
      <c r="F13" s="57" t="s">
        <v>34</v>
      </c>
      <c r="G13" s="57" t="s">
        <v>34</v>
      </c>
      <c r="H13" s="57" t="s">
        <v>34</v>
      </c>
      <c r="I13" s="57"/>
    </row>
    <row r="14" spans="1:11" x14ac:dyDescent="0.25">
      <c r="A14" s="56" t="s">
        <v>38</v>
      </c>
      <c r="B14" s="56" t="s">
        <v>39</v>
      </c>
      <c r="C14" s="57"/>
      <c r="D14" s="57" t="s">
        <v>34</v>
      </c>
      <c r="E14" s="59"/>
      <c r="F14" s="57" t="s">
        <v>34</v>
      </c>
      <c r="G14" s="57" t="s">
        <v>34</v>
      </c>
      <c r="H14" s="57" t="s">
        <v>34</v>
      </c>
      <c r="I14" s="57" t="s">
        <v>34</v>
      </c>
    </row>
    <row r="15" spans="1:11" x14ac:dyDescent="0.25">
      <c r="A15" s="56" t="s">
        <v>39</v>
      </c>
      <c r="B15" s="56" t="s">
        <v>40</v>
      </c>
      <c r="C15" s="57"/>
      <c r="D15" s="59"/>
      <c r="E15" s="57"/>
      <c r="F15" s="59"/>
      <c r="G15" s="59"/>
      <c r="H15" s="57"/>
      <c r="I15" s="57"/>
    </row>
    <row r="16" spans="1:11" x14ac:dyDescent="0.25">
      <c r="A16" s="56" t="s">
        <v>40</v>
      </c>
      <c r="B16" s="56" t="s">
        <v>41</v>
      </c>
      <c r="C16" s="57"/>
      <c r="D16" s="59"/>
      <c r="E16" s="59"/>
      <c r="F16" s="59"/>
      <c r="G16" s="59"/>
      <c r="H16" s="57"/>
      <c r="I16" s="57"/>
    </row>
    <row r="17" spans="1:9" x14ac:dyDescent="0.25">
      <c r="A17" s="56" t="s">
        <v>41</v>
      </c>
      <c r="B17" s="56" t="s">
        <v>42</v>
      </c>
      <c r="C17" s="57"/>
      <c r="D17" s="59"/>
      <c r="E17" s="59"/>
      <c r="F17" s="59"/>
      <c r="G17" s="59"/>
      <c r="H17" s="57"/>
      <c r="I17" s="57"/>
    </row>
    <row r="18" spans="1:9" x14ac:dyDescent="0.25">
      <c r="A18" s="56" t="s">
        <v>42</v>
      </c>
      <c r="B18" s="56" t="s">
        <v>43</v>
      </c>
      <c r="C18" s="57"/>
      <c r="D18" s="59"/>
      <c r="E18" s="59"/>
      <c r="F18" s="59"/>
      <c r="G18" s="59"/>
      <c r="H18" s="57"/>
      <c r="I18" s="57"/>
    </row>
    <row r="19" spans="1:9" x14ac:dyDescent="0.25">
      <c r="A19" s="56" t="s">
        <v>43</v>
      </c>
      <c r="B19" s="56" t="s">
        <v>44</v>
      </c>
      <c r="C19" s="57"/>
      <c r="D19" s="57"/>
      <c r="E19" s="57"/>
      <c r="F19" s="57"/>
      <c r="G19" s="57"/>
      <c r="H19" s="57"/>
      <c r="I19" s="57"/>
    </row>
    <row r="20" spans="1:9" x14ac:dyDescent="0.25">
      <c r="A20" s="56" t="s">
        <v>44</v>
      </c>
      <c r="B20" s="56" t="s">
        <v>45</v>
      </c>
      <c r="C20" s="57"/>
      <c r="D20" s="57"/>
      <c r="E20" s="57"/>
      <c r="F20" s="57"/>
      <c r="G20" s="57"/>
      <c r="H20" s="57"/>
      <c r="I20" s="57"/>
    </row>
    <row r="21" spans="1:9" x14ac:dyDescent="0.25">
      <c r="A21" s="56" t="s">
        <v>45</v>
      </c>
      <c r="B21" s="56" t="s">
        <v>46</v>
      </c>
      <c r="C21" s="57"/>
      <c r="D21" s="57"/>
      <c r="E21" s="57"/>
      <c r="F21" s="57"/>
      <c r="G21" s="57"/>
      <c r="H21" s="60"/>
      <c r="I21" s="57"/>
    </row>
    <row r="22" spans="1:9" x14ac:dyDescent="0.25">
      <c r="A22" s="56" t="s">
        <v>46</v>
      </c>
      <c r="B22" s="56" t="s">
        <v>47</v>
      </c>
      <c r="C22" s="57"/>
      <c r="D22" s="57"/>
      <c r="E22" s="60"/>
      <c r="F22" s="57"/>
      <c r="G22" s="57"/>
      <c r="H22" s="60"/>
      <c r="I22" s="57"/>
    </row>
    <row r="23" spans="1:9" x14ac:dyDescent="0.25">
      <c r="A23" s="56" t="s">
        <v>47</v>
      </c>
      <c r="B23" s="56" t="s">
        <v>48</v>
      </c>
      <c r="C23" s="57"/>
      <c r="D23" s="57"/>
      <c r="E23" s="60"/>
      <c r="F23" s="57"/>
      <c r="G23" s="57"/>
      <c r="H23" s="60"/>
      <c r="I23" s="57"/>
    </row>
    <row r="24" spans="1:9" x14ac:dyDescent="0.25">
      <c r="A24" s="56" t="s">
        <v>48</v>
      </c>
      <c r="B24" s="56" t="s">
        <v>49</v>
      </c>
      <c r="C24" s="57"/>
      <c r="D24" s="57"/>
      <c r="E24" s="60"/>
      <c r="F24" s="57"/>
      <c r="G24" s="57"/>
      <c r="H24" s="57" t="s">
        <v>34</v>
      </c>
      <c r="I24" s="57"/>
    </row>
    <row r="25" spans="1:9" x14ac:dyDescent="0.25">
      <c r="A25" s="56" t="s">
        <v>49</v>
      </c>
      <c r="B25" s="56" t="s">
        <v>50</v>
      </c>
      <c r="C25" s="57"/>
      <c r="D25" s="60"/>
      <c r="E25" s="60"/>
      <c r="F25" s="60"/>
      <c r="G25" s="60"/>
      <c r="H25" s="57" t="s">
        <v>34</v>
      </c>
      <c r="I25" s="57"/>
    </row>
    <row r="26" spans="1:9" x14ac:dyDescent="0.25">
      <c r="A26" s="56" t="s">
        <v>50</v>
      </c>
      <c r="B26" s="56" t="s">
        <v>51</v>
      </c>
      <c r="C26" s="57"/>
      <c r="D26" s="60"/>
      <c r="E26" s="60"/>
      <c r="F26" s="60"/>
      <c r="G26" s="60"/>
      <c r="H26" s="57" t="s">
        <v>34</v>
      </c>
      <c r="I26" s="57"/>
    </row>
    <row r="27" spans="1:9" x14ac:dyDescent="0.25">
      <c r="A27" s="56" t="s">
        <v>51</v>
      </c>
      <c r="B27" s="56" t="s">
        <v>52</v>
      </c>
      <c r="C27" s="57"/>
      <c r="D27" s="60"/>
      <c r="E27" s="60"/>
      <c r="F27" s="60"/>
      <c r="G27" s="60"/>
      <c r="H27" s="57" t="s">
        <v>34</v>
      </c>
      <c r="I27" s="60"/>
    </row>
    <row r="28" spans="1:9" x14ac:dyDescent="0.25">
      <c r="A28" s="56" t="s">
        <v>52</v>
      </c>
      <c r="B28" s="56" t="s">
        <v>53</v>
      </c>
      <c r="C28" s="57"/>
      <c r="D28" s="60"/>
      <c r="E28" s="60"/>
      <c r="F28" s="60"/>
      <c r="G28" s="60"/>
      <c r="H28" s="57" t="s">
        <v>34</v>
      </c>
      <c r="I28" s="60"/>
    </row>
    <row r="29" spans="1:9" x14ac:dyDescent="0.25">
      <c r="A29" s="56" t="s">
        <v>53</v>
      </c>
      <c r="B29" s="56" t="s">
        <v>54</v>
      </c>
      <c r="C29" s="57"/>
      <c r="D29" s="60"/>
      <c r="E29" s="57"/>
      <c r="F29" s="60"/>
      <c r="G29" s="60"/>
      <c r="H29" s="57" t="s">
        <v>34</v>
      </c>
      <c r="I29" s="60"/>
    </row>
    <row r="30" spans="1:9" x14ac:dyDescent="0.25">
      <c r="A30" s="56" t="s">
        <v>54</v>
      </c>
      <c r="B30" s="56" t="s">
        <v>55</v>
      </c>
      <c r="C30" s="57"/>
      <c r="D30" s="60"/>
      <c r="E30" s="57"/>
      <c r="F30" s="60"/>
      <c r="G30" s="60"/>
      <c r="H30" s="57" t="s">
        <v>34</v>
      </c>
      <c r="I30" s="60"/>
    </row>
    <row r="31" spans="1:9" x14ac:dyDescent="0.25">
      <c r="A31" s="56" t="s">
        <v>55</v>
      </c>
      <c r="B31" s="56" t="s">
        <v>56</v>
      </c>
      <c r="C31" s="57"/>
      <c r="D31" s="60"/>
      <c r="E31" s="57"/>
      <c r="F31" s="60"/>
      <c r="G31" s="60"/>
      <c r="H31" s="57" t="s">
        <v>34</v>
      </c>
      <c r="I31" s="60"/>
    </row>
    <row r="32" spans="1:9" x14ac:dyDescent="0.25">
      <c r="A32" s="56" t="s">
        <v>56</v>
      </c>
      <c r="B32" s="56" t="s">
        <v>57</v>
      </c>
      <c r="C32" s="57"/>
      <c r="D32" s="60"/>
      <c r="E32" s="60"/>
      <c r="F32" s="60"/>
      <c r="G32" s="60"/>
      <c r="H32" s="57" t="s">
        <v>34</v>
      </c>
      <c r="I32" s="60"/>
    </row>
    <row r="33" spans="1:9" x14ac:dyDescent="0.25">
      <c r="A33" s="56" t="s">
        <v>57</v>
      </c>
      <c r="B33" s="56" t="s">
        <v>58</v>
      </c>
      <c r="C33" s="57"/>
      <c r="D33" s="60"/>
      <c r="E33" s="57" t="s">
        <v>34</v>
      </c>
      <c r="F33" s="60"/>
      <c r="G33" s="60"/>
      <c r="H33" s="57" t="s">
        <v>34</v>
      </c>
      <c r="I33" s="57"/>
    </row>
    <row r="34" spans="1:9" x14ac:dyDescent="0.25">
      <c r="A34" s="56" t="s">
        <v>58</v>
      </c>
      <c r="B34" s="56" t="s">
        <v>59</v>
      </c>
      <c r="C34" s="57"/>
      <c r="D34" s="60"/>
      <c r="E34" s="57" t="s">
        <v>34</v>
      </c>
      <c r="F34" s="60"/>
      <c r="G34" s="60"/>
      <c r="H34" s="57"/>
      <c r="I34" s="60"/>
    </row>
    <row r="35" spans="1:9" x14ac:dyDescent="0.25">
      <c r="A35" s="56" t="s">
        <v>59</v>
      </c>
      <c r="B35" s="56" t="s">
        <v>60</v>
      </c>
      <c r="C35" s="57"/>
      <c r="D35" s="60"/>
      <c r="E35" s="57" t="s">
        <v>34</v>
      </c>
      <c r="F35" s="60"/>
      <c r="G35" s="60"/>
      <c r="H35" s="57"/>
      <c r="I35" s="60"/>
    </row>
    <row r="36" spans="1:9" x14ac:dyDescent="0.25">
      <c r="A36" s="56" t="s">
        <v>60</v>
      </c>
      <c r="B36" s="56" t="s">
        <v>57</v>
      </c>
      <c r="C36" s="57"/>
      <c r="D36" s="57" t="s">
        <v>34</v>
      </c>
      <c r="E36" s="57" t="s">
        <v>34</v>
      </c>
      <c r="F36" s="57" t="s">
        <v>34</v>
      </c>
      <c r="G36" s="57" t="s">
        <v>34</v>
      </c>
      <c r="H36" s="60"/>
      <c r="I36" s="60"/>
    </row>
    <row r="37" spans="1:9" x14ac:dyDescent="0.25">
      <c r="A37" s="56" t="s">
        <v>57</v>
      </c>
      <c r="B37" s="56" t="s">
        <v>58</v>
      </c>
      <c r="C37" s="57"/>
      <c r="D37" s="57" t="s">
        <v>34</v>
      </c>
      <c r="E37" s="57" t="s">
        <v>34</v>
      </c>
      <c r="F37" s="57" t="s">
        <v>34</v>
      </c>
      <c r="G37" s="57" t="s">
        <v>34</v>
      </c>
      <c r="H37" s="60"/>
      <c r="I37" s="60"/>
    </row>
    <row r="38" spans="1:9" x14ac:dyDescent="0.25">
      <c r="A38" s="56" t="s">
        <v>58</v>
      </c>
      <c r="B38" s="56" t="s">
        <v>59</v>
      </c>
      <c r="C38" s="57"/>
      <c r="D38" s="57" t="s">
        <v>34</v>
      </c>
      <c r="E38" s="57" t="s">
        <v>34</v>
      </c>
      <c r="F38" s="57" t="s">
        <v>34</v>
      </c>
      <c r="G38" s="57" t="s">
        <v>34</v>
      </c>
      <c r="H38" s="60"/>
      <c r="I38" s="60"/>
    </row>
    <row r="39" spans="1:9" x14ac:dyDescent="0.25">
      <c r="A39" s="56" t="s">
        <v>59</v>
      </c>
      <c r="B39" s="56" t="s">
        <v>60</v>
      </c>
      <c r="C39" s="57"/>
      <c r="D39" s="57" t="s">
        <v>34</v>
      </c>
      <c r="E39" s="57" t="s">
        <v>34</v>
      </c>
      <c r="F39" s="57" t="s">
        <v>34</v>
      </c>
      <c r="G39" s="57"/>
      <c r="H39" s="60"/>
      <c r="I39" s="60"/>
    </row>
    <row r="40" spans="1:9" x14ac:dyDescent="0.25">
      <c r="A40" s="56" t="s">
        <v>60</v>
      </c>
      <c r="B40" s="56" t="s">
        <v>61</v>
      </c>
      <c r="C40" s="57"/>
      <c r="D40" s="57" t="s">
        <v>34</v>
      </c>
      <c r="E40" s="57"/>
      <c r="F40" s="57" t="s">
        <v>34</v>
      </c>
      <c r="G40" s="57"/>
      <c r="H40" s="60"/>
      <c r="I40" s="60"/>
    </row>
    <row r="41" spans="1:9" x14ac:dyDescent="0.25">
      <c r="A41" s="56" t="s">
        <v>61</v>
      </c>
      <c r="B41" s="56" t="s">
        <v>62</v>
      </c>
      <c r="C41" s="57"/>
      <c r="D41" s="57" t="s">
        <v>34</v>
      </c>
      <c r="E41" s="60"/>
      <c r="F41" s="57" t="s">
        <v>34</v>
      </c>
      <c r="G41" s="57"/>
      <c r="H41" s="60"/>
      <c r="I41" s="60"/>
    </row>
    <row r="42" spans="1:9" x14ac:dyDescent="0.25">
      <c r="A42" s="56" t="s">
        <v>62</v>
      </c>
      <c r="B42" s="56" t="s">
        <v>63</v>
      </c>
      <c r="C42" s="57"/>
      <c r="D42" s="57" t="s">
        <v>34</v>
      </c>
      <c r="E42" s="60"/>
      <c r="F42" s="57" t="s">
        <v>34</v>
      </c>
      <c r="G42" s="57"/>
      <c r="H42" s="60"/>
      <c r="I42" s="60"/>
    </row>
    <row r="43" spans="1:9" x14ac:dyDescent="0.25">
      <c r="A43" s="56" t="s">
        <v>63</v>
      </c>
      <c r="B43" s="56" t="s">
        <v>64</v>
      </c>
      <c r="C43" s="57"/>
      <c r="D43" s="57" t="s">
        <v>34</v>
      </c>
      <c r="E43" s="60"/>
      <c r="F43" s="57" t="s">
        <v>34</v>
      </c>
      <c r="G43" s="57"/>
      <c r="H43" s="60"/>
      <c r="I43" s="60"/>
    </row>
    <row r="44" spans="1:9" x14ac:dyDescent="0.25">
      <c r="A44" s="56" t="s">
        <v>64</v>
      </c>
      <c r="B44" s="56" t="s">
        <v>65</v>
      </c>
      <c r="C44" s="57"/>
      <c r="D44" s="60"/>
      <c r="E44" s="57"/>
      <c r="F44" s="61"/>
      <c r="G44" s="60"/>
      <c r="H44" s="60"/>
      <c r="I44" s="60"/>
    </row>
    <row r="45" spans="1:9" x14ac:dyDescent="0.25">
      <c r="A45" s="56" t="s">
        <v>65</v>
      </c>
      <c r="B45" s="56" t="s">
        <v>66</v>
      </c>
      <c r="C45" s="57"/>
      <c r="D45" s="60"/>
      <c r="E45" s="57"/>
      <c r="F45" s="61"/>
      <c r="G45" s="60"/>
      <c r="H45" s="60"/>
      <c r="I45" s="60"/>
    </row>
    <row r="46" spans="1:9" x14ac:dyDescent="0.25">
      <c r="A46" s="56" t="s">
        <v>66</v>
      </c>
      <c r="B46" s="56" t="s">
        <v>67</v>
      </c>
      <c r="C46" s="57"/>
      <c r="D46" s="60"/>
      <c r="E46" s="57"/>
      <c r="F46" s="61"/>
      <c r="G46" s="60"/>
      <c r="H46" s="60"/>
      <c r="I46" s="60"/>
    </row>
    <row r="47" spans="1:9" x14ac:dyDescent="0.25">
      <c r="A47" s="56" t="s">
        <v>67</v>
      </c>
      <c r="B47" s="56" t="s">
        <v>68</v>
      </c>
      <c r="C47" s="57"/>
      <c r="D47" s="60"/>
      <c r="E47" s="60"/>
      <c r="F47" s="61"/>
      <c r="G47" s="60"/>
      <c r="H47" s="60"/>
      <c r="I47" s="60"/>
    </row>
    <row r="48" spans="1:9" x14ac:dyDescent="0.25">
      <c r="A48" s="56" t="s">
        <v>68</v>
      </c>
      <c r="B48" s="56" t="s">
        <v>69</v>
      </c>
      <c r="C48" s="57"/>
      <c r="D48" s="60"/>
      <c r="E48" s="60"/>
      <c r="F48" s="61"/>
      <c r="G48" s="60"/>
      <c r="H48" s="60"/>
      <c r="I48" s="60"/>
    </row>
    <row r="49" spans="1:9" x14ac:dyDescent="0.25">
      <c r="A49" s="28"/>
      <c r="B49" s="28"/>
      <c r="C49" s="28"/>
      <c r="D49" s="28"/>
      <c r="E49" s="28"/>
      <c r="F49" s="28"/>
      <c r="G49" s="28"/>
      <c r="H49" s="28"/>
      <c r="I49" s="28"/>
    </row>
  </sheetData>
  <sheetProtection algorithmName="SHA-512" hashValue="uxC0Z4v0BT8jv+Fmb7lA4AUFZUFYz28/vWSKu6slHbtcRT7dv2+OICcYawr6kwGxrPVx/E4jG2qMEW6dXwQ7Sg==" saltValue="AHLiU6kOH465kaVP99NJlQ==" spinCount="100000" sheet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80"/>
  <sheetViews>
    <sheetView showGridLines="0" tabSelected="1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6" t="s">
        <v>0</v>
      </c>
      <c r="B6" s="27" t="s">
        <v>78</v>
      </c>
      <c r="C6" s="17" t="s">
        <v>79</v>
      </c>
      <c r="D6" s="18" t="s">
        <v>80</v>
      </c>
      <c r="E6" s="19" t="s">
        <v>81</v>
      </c>
      <c r="F6" s="19" t="s">
        <v>82</v>
      </c>
      <c r="G6" s="20">
        <f>SUM(G7:G73)</f>
        <v>2.7916666666666594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SUM(L7:L73)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SUM(Q7:Q73)</f>
        <v>2.7916666666666594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SUM(V7:V73)</f>
        <v>2.7916666666666594</v>
      </c>
      <c r="W6" s="24">
        <f>SUM(W7:W73)</f>
        <v>8.3749999999999982</v>
      </c>
    </row>
    <row r="7" spans="1:23" x14ac:dyDescent="0.25">
      <c r="A7" s="62">
        <v>1</v>
      </c>
      <c r="B7" s="62" t="str">
        <f>Cronograma!B10</f>
        <v>Conhecimentos Básicos</v>
      </c>
      <c r="C7" s="81" t="s">
        <v>101</v>
      </c>
      <c r="D7" s="63">
        <v>43249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43250</v>
      </c>
      <c r="I7" s="66" t="s">
        <v>85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43256</v>
      </c>
      <c r="N7" s="69" t="s">
        <v>86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43264</v>
      </c>
      <c r="S7" s="66" t="s">
        <v>86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ht="30" x14ac:dyDescent="0.25">
      <c r="A8" s="73">
        <v>2</v>
      </c>
      <c r="B8" s="73" t="str">
        <f>Cronograma!B11</f>
        <v>Conhecimentos Específicos</v>
      </c>
      <c r="C8" s="82" t="s">
        <v>102</v>
      </c>
      <c r="D8" s="63">
        <v>43250</v>
      </c>
      <c r="E8" s="64">
        <v>0.29166666666666669</v>
      </c>
      <c r="F8" s="64">
        <v>0.33333333333333331</v>
      </c>
      <c r="G8" s="65">
        <f t="shared" ref="G8:G68" si="1">F8-E8</f>
        <v>4.166666666666663E-2</v>
      </c>
      <c r="H8" s="66">
        <f t="shared" ref="H8:H68" si="2">IF(D8="","",D8+DAY(1))</f>
        <v>43251</v>
      </c>
      <c r="I8" s="66" t="s">
        <v>85</v>
      </c>
      <c r="J8" s="67">
        <v>0.29166666666666669</v>
      </c>
      <c r="K8" s="67">
        <v>0.33333333333333331</v>
      </c>
      <c r="L8" s="65">
        <f t="shared" ref="L8:L68" si="3">IF(I8="sim",K8-J8,0)</f>
        <v>0</v>
      </c>
      <c r="M8" s="68">
        <f t="shared" ref="M8:M68" si="4">IF(D8="","",D8+DAY(7))</f>
        <v>43257</v>
      </c>
      <c r="N8" s="69" t="s">
        <v>86</v>
      </c>
      <c r="O8" s="70">
        <v>0.29166666666666669</v>
      </c>
      <c r="P8" s="70">
        <v>0.33333333333333331</v>
      </c>
      <c r="Q8" s="65">
        <f t="shared" ref="Q8:Q68" si="5">IF(N8="sim",P8-O8,0)</f>
        <v>4.166666666666663E-2</v>
      </c>
      <c r="R8" s="71">
        <f t="shared" ref="R8:R68" si="6">IF(D8="","",D8+DAY(15))</f>
        <v>43265</v>
      </c>
      <c r="S8" s="66" t="s">
        <v>86</v>
      </c>
      <c r="T8" s="64">
        <v>0.29166666666666669</v>
      </c>
      <c r="U8" s="64">
        <v>0.33333333333333331</v>
      </c>
      <c r="V8" s="65">
        <f t="shared" ref="V8:V68" si="7">IF(S8="sim",U8-T8,0)</f>
        <v>4.166666666666663E-2</v>
      </c>
      <c r="W8" s="72">
        <f t="shared" ref="W8:W68" si="8">G8+L8+Q8+V8</f>
        <v>0.12499999999999989</v>
      </c>
    </row>
    <row r="9" spans="1:23" ht="30" x14ac:dyDescent="0.25">
      <c r="A9" s="80"/>
      <c r="B9" s="80"/>
      <c r="C9" s="83" t="s">
        <v>103</v>
      </c>
      <c r="D9" s="63">
        <v>43251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43252</v>
      </c>
      <c r="I9" s="66" t="s">
        <v>85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43258</v>
      </c>
      <c r="N9" s="69" t="s">
        <v>86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43266</v>
      </c>
      <c r="S9" s="66" t="s">
        <v>86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x14ac:dyDescent="0.25">
      <c r="A10" s="80"/>
      <c r="B10" s="80"/>
      <c r="C10" s="83" t="s">
        <v>104</v>
      </c>
      <c r="D10" s="63">
        <v>43252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43253</v>
      </c>
      <c r="I10" s="66" t="s">
        <v>85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43259</v>
      </c>
      <c r="N10" s="69" t="s">
        <v>86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43267</v>
      </c>
      <c r="S10" s="66" t="s">
        <v>86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30" x14ac:dyDescent="0.25">
      <c r="A11" s="80"/>
      <c r="B11" s="80"/>
      <c r="C11" s="83" t="s">
        <v>105</v>
      </c>
      <c r="D11" s="63">
        <v>43253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43254</v>
      </c>
      <c r="I11" s="66" t="s">
        <v>85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43260</v>
      </c>
      <c r="N11" s="69" t="s">
        <v>86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43268</v>
      </c>
      <c r="S11" s="66" t="s">
        <v>86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ht="60" x14ac:dyDescent="0.25">
      <c r="A12" s="80"/>
      <c r="B12" s="80"/>
      <c r="C12" s="83" t="s">
        <v>106</v>
      </c>
      <c r="D12" s="63">
        <v>43254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43255</v>
      </c>
      <c r="I12" s="66" t="s">
        <v>85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43261</v>
      </c>
      <c r="N12" s="69" t="s">
        <v>86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43269</v>
      </c>
      <c r="S12" s="66" t="s">
        <v>86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x14ac:dyDescent="0.25">
      <c r="A13" s="80"/>
      <c r="B13" s="80"/>
      <c r="C13" s="83" t="s">
        <v>107</v>
      </c>
      <c r="D13" s="63">
        <v>43255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43256</v>
      </c>
      <c r="I13" s="66" t="s">
        <v>85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43262</v>
      </c>
      <c r="N13" s="69" t="s">
        <v>86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43270</v>
      </c>
      <c r="S13" s="66" t="s">
        <v>86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ht="30" x14ac:dyDescent="0.25">
      <c r="A14" s="80"/>
      <c r="B14" s="80"/>
      <c r="C14" s="83" t="s">
        <v>108</v>
      </c>
      <c r="D14" s="63">
        <v>43256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43257</v>
      </c>
      <c r="I14" s="66" t="s">
        <v>85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43263</v>
      </c>
      <c r="N14" s="69" t="s">
        <v>86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43271</v>
      </c>
      <c r="S14" s="66" t="s">
        <v>86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x14ac:dyDescent="0.25">
      <c r="A15" s="80"/>
      <c r="B15" s="80"/>
      <c r="C15" s="83" t="s">
        <v>109</v>
      </c>
      <c r="D15" s="63">
        <v>43257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43258</v>
      </c>
      <c r="I15" s="66" t="s">
        <v>85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43264</v>
      </c>
      <c r="N15" s="69" t="s">
        <v>86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43272</v>
      </c>
      <c r="S15" s="66" t="s">
        <v>86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ht="30" x14ac:dyDescent="0.25">
      <c r="A16" s="80"/>
      <c r="B16" s="80"/>
      <c r="C16" s="83" t="s">
        <v>110</v>
      </c>
      <c r="D16" s="63">
        <v>43258</v>
      </c>
      <c r="E16" s="64">
        <v>0.29166666666666669</v>
      </c>
      <c r="F16" s="64">
        <v>0.33333333333333331</v>
      </c>
      <c r="G16" s="65">
        <f t="shared" si="1"/>
        <v>4.166666666666663E-2</v>
      </c>
      <c r="H16" s="66">
        <f t="shared" si="2"/>
        <v>43259</v>
      </c>
      <c r="I16" s="66" t="s">
        <v>85</v>
      </c>
      <c r="J16" s="67">
        <v>0.29166666666666669</v>
      </c>
      <c r="K16" s="67">
        <v>0.33333333333333331</v>
      </c>
      <c r="L16" s="65">
        <f t="shared" si="3"/>
        <v>0</v>
      </c>
      <c r="M16" s="68">
        <f t="shared" si="4"/>
        <v>43265</v>
      </c>
      <c r="N16" s="69" t="s">
        <v>86</v>
      </c>
      <c r="O16" s="70">
        <v>0.29166666666666669</v>
      </c>
      <c r="P16" s="70">
        <v>0.33333333333333331</v>
      </c>
      <c r="Q16" s="65">
        <f t="shared" si="5"/>
        <v>4.166666666666663E-2</v>
      </c>
      <c r="R16" s="71">
        <f t="shared" si="6"/>
        <v>43273</v>
      </c>
      <c r="S16" s="66" t="s">
        <v>86</v>
      </c>
      <c r="T16" s="64">
        <v>0.29166666666666669</v>
      </c>
      <c r="U16" s="64">
        <v>0.33333333333333331</v>
      </c>
      <c r="V16" s="65">
        <f t="shared" si="7"/>
        <v>4.166666666666663E-2</v>
      </c>
      <c r="W16" s="72">
        <f t="shared" si="8"/>
        <v>0.12499999999999989</v>
      </c>
    </row>
    <row r="17" spans="1:23" ht="30" x14ac:dyDescent="0.25">
      <c r="A17" s="75"/>
      <c r="B17" s="75"/>
      <c r="C17" s="83" t="s">
        <v>111</v>
      </c>
      <c r="D17" s="63">
        <v>43259</v>
      </c>
      <c r="E17" s="64">
        <v>0.29166666666666669</v>
      </c>
      <c r="F17" s="64">
        <v>0.33333333333333331</v>
      </c>
      <c r="G17" s="65">
        <f t="shared" si="1"/>
        <v>4.166666666666663E-2</v>
      </c>
      <c r="H17" s="66">
        <f t="shared" si="2"/>
        <v>43260</v>
      </c>
      <c r="I17" s="66" t="s">
        <v>85</v>
      </c>
      <c r="J17" s="67">
        <v>0.29166666666666669</v>
      </c>
      <c r="K17" s="67">
        <v>0.33333333333333331</v>
      </c>
      <c r="L17" s="65">
        <f t="shared" si="3"/>
        <v>0</v>
      </c>
      <c r="M17" s="68">
        <f t="shared" si="4"/>
        <v>43266</v>
      </c>
      <c r="N17" s="69" t="s">
        <v>86</v>
      </c>
      <c r="O17" s="70">
        <v>0.29166666666666669</v>
      </c>
      <c r="P17" s="70">
        <v>0.33333333333333331</v>
      </c>
      <c r="Q17" s="65">
        <f t="shared" si="5"/>
        <v>4.166666666666663E-2</v>
      </c>
      <c r="R17" s="71">
        <f t="shared" si="6"/>
        <v>43274</v>
      </c>
      <c r="S17" s="66" t="s">
        <v>86</v>
      </c>
      <c r="T17" s="64">
        <v>0.29166666666666669</v>
      </c>
      <c r="U17" s="64">
        <v>0.33333333333333331</v>
      </c>
      <c r="V17" s="65">
        <f t="shared" si="7"/>
        <v>4.166666666666663E-2</v>
      </c>
      <c r="W17" s="72">
        <f t="shared" si="8"/>
        <v>0.12499999999999989</v>
      </c>
    </row>
    <row r="18" spans="1:23" ht="30" x14ac:dyDescent="0.25">
      <c r="A18" s="75"/>
      <c r="B18" s="75"/>
      <c r="C18" s="83" t="s">
        <v>112</v>
      </c>
      <c r="D18" s="63">
        <v>43260</v>
      </c>
      <c r="E18" s="64">
        <v>0.29166666666666669</v>
      </c>
      <c r="F18" s="64">
        <v>0.33333333333333331</v>
      </c>
      <c r="G18" s="65">
        <f t="shared" si="1"/>
        <v>4.166666666666663E-2</v>
      </c>
      <c r="H18" s="66">
        <f t="shared" si="2"/>
        <v>43261</v>
      </c>
      <c r="I18" s="66" t="s">
        <v>85</v>
      </c>
      <c r="J18" s="67">
        <v>0.29166666666666669</v>
      </c>
      <c r="K18" s="67">
        <v>0.33333333333333331</v>
      </c>
      <c r="L18" s="65">
        <f t="shared" si="3"/>
        <v>0</v>
      </c>
      <c r="M18" s="68">
        <f t="shared" si="4"/>
        <v>43267</v>
      </c>
      <c r="N18" s="69" t="s">
        <v>86</v>
      </c>
      <c r="O18" s="70">
        <v>0.29166666666666669</v>
      </c>
      <c r="P18" s="70">
        <v>0.33333333333333331</v>
      </c>
      <c r="Q18" s="65">
        <f t="shared" si="5"/>
        <v>4.166666666666663E-2</v>
      </c>
      <c r="R18" s="71">
        <f t="shared" si="6"/>
        <v>43275</v>
      </c>
      <c r="S18" s="66" t="s">
        <v>86</v>
      </c>
      <c r="T18" s="64">
        <v>0.29166666666666669</v>
      </c>
      <c r="U18" s="64">
        <v>0.33333333333333331</v>
      </c>
      <c r="V18" s="65">
        <f t="shared" si="7"/>
        <v>4.166666666666663E-2</v>
      </c>
      <c r="W18" s="72">
        <f t="shared" si="8"/>
        <v>0.12499999999999989</v>
      </c>
    </row>
    <row r="19" spans="1:23" x14ac:dyDescent="0.25">
      <c r="A19" s="75"/>
      <c r="B19" s="75"/>
      <c r="C19" s="83" t="s">
        <v>113</v>
      </c>
      <c r="D19" s="63">
        <v>43261</v>
      </c>
      <c r="E19" s="64">
        <v>0.29166666666666669</v>
      </c>
      <c r="F19" s="64">
        <v>0.33333333333333331</v>
      </c>
      <c r="G19" s="65">
        <f t="shared" si="1"/>
        <v>4.166666666666663E-2</v>
      </c>
      <c r="H19" s="66">
        <f t="shared" si="2"/>
        <v>43262</v>
      </c>
      <c r="I19" s="66" t="s">
        <v>85</v>
      </c>
      <c r="J19" s="67">
        <v>0.29166666666666669</v>
      </c>
      <c r="K19" s="67">
        <v>0.33333333333333331</v>
      </c>
      <c r="L19" s="65">
        <f t="shared" si="3"/>
        <v>0</v>
      </c>
      <c r="M19" s="68">
        <f t="shared" si="4"/>
        <v>43268</v>
      </c>
      <c r="N19" s="69" t="s">
        <v>86</v>
      </c>
      <c r="O19" s="70">
        <v>0.29166666666666669</v>
      </c>
      <c r="P19" s="70">
        <v>0.33333333333333331</v>
      </c>
      <c r="Q19" s="65">
        <f t="shared" si="5"/>
        <v>4.166666666666663E-2</v>
      </c>
      <c r="R19" s="71">
        <f t="shared" si="6"/>
        <v>43276</v>
      </c>
      <c r="S19" s="66" t="s">
        <v>86</v>
      </c>
      <c r="T19" s="64">
        <v>0.29166666666666669</v>
      </c>
      <c r="U19" s="64">
        <v>0.33333333333333331</v>
      </c>
      <c r="V19" s="65">
        <f t="shared" si="7"/>
        <v>4.166666666666663E-2</v>
      </c>
      <c r="W19" s="72">
        <f t="shared" si="8"/>
        <v>0.12499999999999989</v>
      </c>
    </row>
    <row r="20" spans="1:23" x14ac:dyDescent="0.25">
      <c r="A20" s="75"/>
      <c r="B20" s="75"/>
      <c r="C20" s="83" t="s">
        <v>114</v>
      </c>
      <c r="D20" s="63">
        <v>43262</v>
      </c>
      <c r="E20" s="64">
        <v>0.29166666666666669</v>
      </c>
      <c r="F20" s="64">
        <v>0.33333333333333331</v>
      </c>
      <c r="G20" s="65">
        <f t="shared" si="1"/>
        <v>4.166666666666663E-2</v>
      </c>
      <c r="H20" s="66">
        <f t="shared" si="2"/>
        <v>43263</v>
      </c>
      <c r="I20" s="66" t="s">
        <v>85</v>
      </c>
      <c r="J20" s="67">
        <v>0.29166666666666669</v>
      </c>
      <c r="K20" s="67">
        <v>0.33333333333333331</v>
      </c>
      <c r="L20" s="65">
        <f t="shared" si="3"/>
        <v>0</v>
      </c>
      <c r="M20" s="68">
        <f t="shared" si="4"/>
        <v>43269</v>
      </c>
      <c r="N20" s="69" t="s">
        <v>86</v>
      </c>
      <c r="O20" s="70">
        <v>0.29166666666666669</v>
      </c>
      <c r="P20" s="70">
        <v>0.33333333333333331</v>
      </c>
      <c r="Q20" s="65">
        <f t="shared" si="5"/>
        <v>4.166666666666663E-2</v>
      </c>
      <c r="R20" s="71">
        <f t="shared" si="6"/>
        <v>43277</v>
      </c>
      <c r="S20" s="66" t="s">
        <v>86</v>
      </c>
      <c r="T20" s="64">
        <v>0.29166666666666669</v>
      </c>
      <c r="U20" s="64">
        <v>0.33333333333333331</v>
      </c>
      <c r="V20" s="65">
        <f t="shared" si="7"/>
        <v>4.166666666666663E-2</v>
      </c>
      <c r="W20" s="72">
        <f t="shared" si="8"/>
        <v>0.12499999999999989</v>
      </c>
    </row>
    <row r="21" spans="1:23" x14ac:dyDescent="0.25">
      <c r="A21" s="75"/>
      <c r="B21" s="75"/>
      <c r="C21" s="83" t="s">
        <v>115</v>
      </c>
      <c r="D21" s="63">
        <v>43263</v>
      </c>
      <c r="E21" s="64">
        <v>0.29166666666666669</v>
      </c>
      <c r="F21" s="64">
        <v>0.33333333333333331</v>
      </c>
      <c r="G21" s="65">
        <f t="shared" si="1"/>
        <v>4.166666666666663E-2</v>
      </c>
      <c r="H21" s="66">
        <f t="shared" si="2"/>
        <v>43264</v>
      </c>
      <c r="I21" s="66" t="s">
        <v>85</v>
      </c>
      <c r="J21" s="67">
        <v>0.29166666666666669</v>
      </c>
      <c r="K21" s="67">
        <v>0.33333333333333331</v>
      </c>
      <c r="L21" s="65">
        <f t="shared" si="3"/>
        <v>0</v>
      </c>
      <c r="M21" s="68">
        <f t="shared" si="4"/>
        <v>43270</v>
      </c>
      <c r="N21" s="69" t="s">
        <v>86</v>
      </c>
      <c r="O21" s="70">
        <v>0.29166666666666669</v>
      </c>
      <c r="P21" s="70">
        <v>0.33333333333333331</v>
      </c>
      <c r="Q21" s="65">
        <f t="shared" si="5"/>
        <v>4.166666666666663E-2</v>
      </c>
      <c r="R21" s="71">
        <f t="shared" si="6"/>
        <v>43278</v>
      </c>
      <c r="S21" s="66" t="s">
        <v>86</v>
      </c>
      <c r="T21" s="64">
        <v>0.29166666666666669</v>
      </c>
      <c r="U21" s="64">
        <v>0.33333333333333331</v>
      </c>
      <c r="V21" s="65">
        <f t="shared" si="7"/>
        <v>4.166666666666663E-2</v>
      </c>
      <c r="W21" s="72">
        <f t="shared" si="8"/>
        <v>0.12499999999999989</v>
      </c>
    </row>
    <row r="22" spans="1:23" x14ac:dyDescent="0.25">
      <c r="A22" s="75"/>
      <c r="B22" s="75"/>
      <c r="C22" s="83" t="s">
        <v>116</v>
      </c>
      <c r="D22" s="63">
        <v>43264</v>
      </c>
      <c r="E22" s="64">
        <v>0.29166666666666669</v>
      </c>
      <c r="F22" s="64">
        <v>0.33333333333333331</v>
      </c>
      <c r="G22" s="65">
        <f t="shared" si="1"/>
        <v>4.166666666666663E-2</v>
      </c>
      <c r="H22" s="66">
        <f t="shared" si="2"/>
        <v>43265</v>
      </c>
      <c r="I22" s="66" t="s">
        <v>85</v>
      </c>
      <c r="J22" s="67">
        <v>0.29166666666666669</v>
      </c>
      <c r="K22" s="67">
        <v>0.33333333333333331</v>
      </c>
      <c r="L22" s="65">
        <f t="shared" si="3"/>
        <v>0</v>
      </c>
      <c r="M22" s="68">
        <f t="shared" si="4"/>
        <v>43271</v>
      </c>
      <c r="N22" s="69" t="s">
        <v>86</v>
      </c>
      <c r="O22" s="70">
        <v>0.29166666666666669</v>
      </c>
      <c r="P22" s="70">
        <v>0.33333333333333331</v>
      </c>
      <c r="Q22" s="65">
        <f t="shared" si="5"/>
        <v>4.166666666666663E-2</v>
      </c>
      <c r="R22" s="71">
        <f t="shared" si="6"/>
        <v>43279</v>
      </c>
      <c r="S22" s="66" t="s">
        <v>86</v>
      </c>
      <c r="T22" s="64">
        <v>0.29166666666666669</v>
      </c>
      <c r="U22" s="64">
        <v>0.33333333333333331</v>
      </c>
      <c r="V22" s="65">
        <f t="shared" si="7"/>
        <v>4.166666666666663E-2</v>
      </c>
      <c r="W22" s="72">
        <f t="shared" si="8"/>
        <v>0.12499999999999989</v>
      </c>
    </row>
    <row r="23" spans="1:23" x14ac:dyDescent="0.25">
      <c r="A23" s="75"/>
      <c r="B23" s="75"/>
      <c r="C23" s="83" t="s">
        <v>117</v>
      </c>
      <c r="D23" s="63">
        <v>43265</v>
      </c>
      <c r="E23" s="64">
        <v>0.29166666666666669</v>
      </c>
      <c r="F23" s="64">
        <v>0.33333333333333331</v>
      </c>
      <c r="G23" s="65">
        <f t="shared" si="1"/>
        <v>4.166666666666663E-2</v>
      </c>
      <c r="H23" s="66">
        <f t="shared" si="2"/>
        <v>43266</v>
      </c>
      <c r="I23" s="66" t="s">
        <v>85</v>
      </c>
      <c r="J23" s="67">
        <v>0.29166666666666669</v>
      </c>
      <c r="K23" s="67">
        <v>0.33333333333333331</v>
      </c>
      <c r="L23" s="65">
        <f t="shared" si="3"/>
        <v>0</v>
      </c>
      <c r="M23" s="68">
        <f t="shared" si="4"/>
        <v>43272</v>
      </c>
      <c r="N23" s="69" t="s">
        <v>86</v>
      </c>
      <c r="O23" s="70">
        <v>0.29166666666666669</v>
      </c>
      <c r="P23" s="70">
        <v>0.33333333333333331</v>
      </c>
      <c r="Q23" s="65">
        <f t="shared" si="5"/>
        <v>4.166666666666663E-2</v>
      </c>
      <c r="R23" s="71">
        <f t="shared" si="6"/>
        <v>43280</v>
      </c>
      <c r="S23" s="66" t="s">
        <v>86</v>
      </c>
      <c r="T23" s="64">
        <v>0.29166666666666669</v>
      </c>
      <c r="U23" s="64">
        <v>0.33333333333333331</v>
      </c>
      <c r="V23" s="65">
        <f t="shared" si="7"/>
        <v>4.166666666666663E-2</v>
      </c>
      <c r="W23" s="72">
        <f t="shared" si="8"/>
        <v>0.12499999999999989</v>
      </c>
    </row>
    <row r="24" spans="1:23" ht="30" x14ac:dyDescent="0.25">
      <c r="A24" s="75"/>
      <c r="B24" s="75"/>
      <c r="C24" s="83" t="s">
        <v>118</v>
      </c>
      <c r="D24" s="63">
        <v>43266</v>
      </c>
      <c r="E24" s="64">
        <v>0.29166666666666669</v>
      </c>
      <c r="F24" s="64">
        <v>0.33333333333333331</v>
      </c>
      <c r="G24" s="65">
        <f t="shared" si="1"/>
        <v>4.166666666666663E-2</v>
      </c>
      <c r="H24" s="66">
        <f t="shared" si="2"/>
        <v>43267</v>
      </c>
      <c r="I24" s="66" t="s">
        <v>85</v>
      </c>
      <c r="J24" s="67">
        <v>0.29166666666666669</v>
      </c>
      <c r="K24" s="67">
        <v>0.33333333333333331</v>
      </c>
      <c r="L24" s="65">
        <f t="shared" si="3"/>
        <v>0</v>
      </c>
      <c r="M24" s="68">
        <f t="shared" si="4"/>
        <v>43273</v>
      </c>
      <c r="N24" s="69" t="s">
        <v>86</v>
      </c>
      <c r="O24" s="70">
        <v>0.29166666666666669</v>
      </c>
      <c r="P24" s="70">
        <v>0.33333333333333331</v>
      </c>
      <c r="Q24" s="65">
        <f t="shared" si="5"/>
        <v>4.166666666666663E-2</v>
      </c>
      <c r="R24" s="71">
        <f t="shared" si="6"/>
        <v>43281</v>
      </c>
      <c r="S24" s="66" t="s">
        <v>86</v>
      </c>
      <c r="T24" s="64">
        <v>0.29166666666666669</v>
      </c>
      <c r="U24" s="64">
        <v>0.33333333333333331</v>
      </c>
      <c r="V24" s="65">
        <f t="shared" si="7"/>
        <v>4.166666666666663E-2</v>
      </c>
      <c r="W24" s="72">
        <f t="shared" si="8"/>
        <v>0.12499999999999989</v>
      </c>
    </row>
    <row r="25" spans="1:23" ht="30" x14ac:dyDescent="0.25">
      <c r="A25" s="75"/>
      <c r="B25" s="75"/>
      <c r="C25" s="83" t="s">
        <v>119</v>
      </c>
      <c r="D25" s="63">
        <v>43267</v>
      </c>
      <c r="E25" s="64">
        <v>0.29166666666666669</v>
      </c>
      <c r="F25" s="64">
        <v>0.33333333333333331</v>
      </c>
      <c r="G25" s="65">
        <f t="shared" si="1"/>
        <v>4.166666666666663E-2</v>
      </c>
      <c r="H25" s="66">
        <f t="shared" si="2"/>
        <v>43268</v>
      </c>
      <c r="I25" s="66" t="s">
        <v>85</v>
      </c>
      <c r="J25" s="67">
        <v>0.29166666666666669</v>
      </c>
      <c r="K25" s="67">
        <v>0.33333333333333331</v>
      </c>
      <c r="L25" s="65">
        <f t="shared" si="3"/>
        <v>0</v>
      </c>
      <c r="M25" s="68">
        <f t="shared" si="4"/>
        <v>43274</v>
      </c>
      <c r="N25" s="69" t="s">
        <v>86</v>
      </c>
      <c r="O25" s="70">
        <v>0.29166666666666669</v>
      </c>
      <c r="P25" s="70">
        <v>0.33333333333333331</v>
      </c>
      <c r="Q25" s="65">
        <f t="shared" si="5"/>
        <v>4.166666666666663E-2</v>
      </c>
      <c r="R25" s="71">
        <f t="shared" si="6"/>
        <v>43282</v>
      </c>
      <c r="S25" s="66" t="s">
        <v>86</v>
      </c>
      <c r="T25" s="64">
        <v>0.29166666666666669</v>
      </c>
      <c r="U25" s="64">
        <v>0.33333333333333331</v>
      </c>
      <c r="V25" s="65">
        <f t="shared" si="7"/>
        <v>4.166666666666663E-2</v>
      </c>
      <c r="W25" s="72">
        <f t="shared" si="8"/>
        <v>0.12499999999999989</v>
      </c>
    </row>
    <row r="26" spans="1:23" ht="30" x14ac:dyDescent="0.25">
      <c r="A26" s="75"/>
      <c r="B26" s="75"/>
      <c r="C26" s="83" t="s">
        <v>120</v>
      </c>
      <c r="D26" s="63">
        <v>43268</v>
      </c>
      <c r="E26" s="64">
        <v>0.29166666666666669</v>
      </c>
      <c r="F26" s="64">
        <v>0.33333333333333331</v>
      </c>
      <c r="G26" s="65">
        <f t="shared" si="1"/>
        <v>4.166666666666663E-2</v>
      </c>
      <c r="H26" s="66">
        <f t="shared" si="2"/>
        <v>43269</v>
      </c>
      <c r="I26" s="66" t="s">
        <v>85</v>
      </c>
      <c r="J26" s="67">
        <v>0.29166666666666669</v>
      </c>
      <c r="K26" s="67">
        <v>0.33333333333333331</v>
      </c>
      <c r="L26" s="65">
        <f t="shared" si="3"/>
        <v>0</v>
      </c>
      <c r="M26" s="68">
        <f t="shared" si="4"/>
        <v>43275</v>
      </c>
      <c r="N26" s="69" t="s">
        <v>86</v>
      </c>
      <c r="O26" s="70">
        <v>0.29166666666666669</v>
      </c>
      <c r="P26" s="70">
        <v>0.33333333333333331</v>
      </c>
      <c r="Q26" s="65">
        <f t="shared" si="5"/>
        <v>4.166666666666663E-2</v>
      </c>
      <c r="R26" s="71">
        <f t="shared" si="6"/>
        <v>43283</v>
      </c>
      <c r="S26" s="66" t="s">
        <v>86</v>
      </c>
      <c r="T26" s="64">
        <v>0.29166666666666669</v>
      </c>
      <c r="U26" s="64">
        <v>0.33333333333333331</v>
      </c>
      <c r="V26" s="65">
        <f t="shared" si="7"/>
        <v>4.166666666666663E-2</v>
      </c>
      <c r="W26" s="72">
        <f t="shared" si="8"/>
        <v>0.12499999999999989</v>
      </c>
    </row>
    <row r="27" spans="1:23" ht="45" x14ac:dyDescent="0.25">
      <c r="A27" s="75"/>
      <c r="B27" s="75"/>
      <c r="C27" s="83" t="s">
        <v>121</v>
      </c>
      <c r="D27" s="63">
        <v>43269</v>
      </c>
      <c r="E27" s="64">
        <v>0.29166666666666669</v>
      </c>
      <c r="F27" s="64">
        <v>0.33333333333333331</v>
      </c>
      <c r="G27" s="65">
        <f t="shared" si="1"/>
        <v>4.166666666666663E-2</v>
      </c>
      <c r="H27" s="66">
        <f t="shared" si="2"/>
        <v>43270</v>
      </c>
      <c r="I27" s="66" t="s">
        <v>85</v>
      </c>
      <c r="J27" s="67">
        <v>0.29166666666666669</v>
      </c>
      <c r="K27" s="67">
        <v>0.33333333333333331</v>
      </c>
      <c r="L27" s="65">
        <f t="shared" si="3"/>
        <v>0</v>
      </c>
      <c r="M27" s="68">
        <f t="shared" si="4"/>
        <v>43276</v>
      </c>
      <c r="N27" s="69" t="s">
        <v>86</v>
      </c>
      <c r="O27" s="70">
        <v>0.29166666666666669</v>
      </c>
      <c r="P27" s="70">
        <v>0.33333333333333331</v>
      </c>
      <c r="Q27" s="65">
        <f t="shared" si="5"/>
        <v>4.166666666666663E-2</v>
      </c>
      <c r="R27" s="71">
        <f t="shared" si="6"/>
        <v>43284</v>
      </c>
      <c r="S27" s="66" t="s">
        <v>86</v>
      </c>
      <c r="T27" s="64">
        <v>0.29166666666666669</v>
      </c>
      <c r="U27" s="64">
        <v>0.33333333333333331</v>
      </c>
      <c r="V27" s="65">
        <f t="shared" si="7"/>
        <v>4.166666666666663E-2</v>
      </c>
      <c r="W27" s="72">
        <f t="shared" si="8"/>
        <v>0.12499999999999989</v>
      </c>
    </row>
    <row r="28" spans="1:23" x14ac:dyDescent="0.25">
      <c r="A28" s="75"/>
      <c r="B28" s="75"/>
      <c r="C28" s="83" t="s">
        <v>122</v>
      </c>
      <c r="D28" s="63">
        <v>43270</v>
      </c>
      <c r="E28" s="64">
        <v>0.29166666666666669</v>
      </c>
      <c r="F28" s="64">
        <v>0.33333333333333331</v>
      </c>
      <c r="G28" s="65">
        <f t="shared" si="1"/>
        <v>4.166666666666663E-2</v>
      </c>
      <c r="H28" s="66">
        <f t="shared" si="2"/>
        <v>43271</v>
      </c>
      <c r="I28" s="66" t="s">
        <v>85</v>
      </c>
      <c r="J28" s="67">
        <v>0.29166666666666669</v>
      </c>
      <c r="K28" s="67">
        <v>0.33333333333333331</v>
      </c>
      <c r="L28" s="65">
        <f t="shared" si="3"/>
        <v>0</v>
      </c>
      <c r="M28" s="68">
        <f t="shared" si="4"/>
        <v>43277</v>
      </c>
      <c r="N28" s="69" t="s">
        <v>86</v>
      </c>
      <c r="O28" s="70">
        <v>0.29166666666666669</v>
      </c>
      <c r="P28" s="70">
        <v>0.33333333333333331</v>
      </c>
      <c r="Q28" s="65">
        <f t="shared" si="5"/>
        <v>4.166666666666663E-2</v>
      </c>
      <c r="R28" s="71">
        <f t="shared" si="6"/>
        <v>43285</v>
      </c>
      <c r="S28" s="66" t="s">
        <v>86</v>
      </c>
      <c r="T28" s="64">
        <v>0.29166666666666669</v>
      </c>
      <c r="U28" s="64">
        <v>0.33333333333333331</v>
      </c>
      <c r="V28" s="65">
        <f t="shared" si="7"/>
        <v>4.166666666666663E-2</v>
      </c>
      <c r="W28" s="72">
        <f t="shared" si="8"/>
        <v>0.12499999999999989</v>
      </c>
    </row>
    <row r="29" spans="1:23" x14ac:dyDescent="0.25">
      <c r="A29" s="75"/>
      <c r="B29" s="75"/>
      <c r="C29" s="83" t="s">
        <v>123</v>
      </c>
      <c r="D29" s="63">
        <v>43271</v>
      </c>
      <c r="E29" s="64">
        <v>0.29166666666666669</v>
      </c>
      <c r="F29" s="64">
        <v>0.33333333333333331</v>
      </c>
      <c r="G29" s="65">
        <f t="shared" si="1"/>
        <v>4.166666666666663E-2</v>
      </c>
      <c r="H29" s="66">
        <f t="shared" si="2"/>
        <v>43272</v>
      </c>
      <c r="I29" s="66" t="s">
        <v>85</v>
      </c>
      <c r="J29" s="67">
        <v>0.29166666666666669</v>
      </c>
      <c r="K29" s="67">
        <v>0.33333333333333331</v>
      </c>
      <c r="L29" s="65">
        <f t="shared" si="3"/>
        <v>0</v>
      </c>
      <c r="M29" s="68">
        <f t="shared" si="4"/>
        <v>43278</v>
      </c>
      <c r="N29" s="69" t="s">
        <v>86</v>
      </c>
      <c r="O29" s="70">
        <v>0.29166666666666669</v>
      </c>
      <c r="P29" s="70">
        <v>0.33333333333333331</v>
      </c>
      <c r="Q29" s="65">
        <f t="shared" si="5"/>
        <v>4.166666666666663E-2</v>
      </c>
      <c r="R29" s="71">
        <f t="shared" si="6"/>
        <v>43286</v>
      </c>
      <c r="S29" s="66" t="s">
        <v>86</v>
      </c>
      <c r="T29" s="64">
        <v>0.29166666666666669</v>
      </c>
      <c r="U29" s="64">
        <v>0.33333333333333331</v>
      </c>
      <c r="V29" s="65">
        <f t="shared" si="7"/>
        <v>4.166666666666663E-2</v>
      </c>
      <c r="W29" s="72">
        <f t="shared" si="8"/>
        <v>0.12499999999999989</v>
      </c>
    </row>
    <row r="30" spans="1:23" ht="30" x14ac:dyDescent="0.25">
      <c r="A30" s="75"/>
      <c r="B30" s="75"/>
      <c r="C30" s="83" t="s">
        <v>124</v>
      </c>
      <c r="D30" s="63">
        <v>43272</v>
      </c>
      <c r="E30" s="64">
        <v>0.29166666666666669</v>
      </c>
      <c r="F30" s="64">
        <v>0.33333333333333331</v>
      </c>
      <c r="G30" s="65">
        <f t="shared" si="1"/>
        <v>4.166666666666663E-2</v>
      </c>
      <c r="H30" s="66">
        <f t="shared" si="2"/>
        <v>43273</v>
      </c>
      <c r="I30" s="66" t="s">
        <v>85</v>
      </c>
      <c r="J30" s="67">
        <v>0.29166666666666669</v>
      </c>
      <c r="K30" s="67">
        <v>0.33333333333333331</v>
      </c>
      <c r="L30" s="65">
        <f t="shared" si="3"/>
        <v>0</v>
      </c>
      <c r="M30" s="68">
        <f t="shared" si="4"/>
        <v>43279</v>
      </c>
      <c r="N30" s="69" t="s">
        <v>86</v>
      </c>
      <c r="O30" s="70">
        <v>0.29166666666666669</v>
      </c>
      <c r="P30" s="70">
        <v>0.33333333333333331</v>
      </c>
      <c r="Q30" s="65">
        <f t="shared" si="5"/>
        <v>4.166666666666663E-2</v>
      </c>
      <c r="R30" s="71">
        <f t="shared" si="6"/>
        <v>43287</v>
      </c>
      <c r="S30" s="66" t="s">
        <v>86</v>
      </c>
      <c r="T30" s="64">
        <v>0.29166666666666669</v>
      </c>
      <c r="U30" s="64">
        <v>0.33333333333333331</v>
      </c>
      <c r="V30" s="65">
        <f t="shared" si="7"/>
        <v>4.166666666666663E-2</v>
      </c>
      <c r="W30" s="72">
        <f t="shared" si="8"/>
        <v>0.12499999999999989</v>
      </c>
    </row>
    <row r="31" spans="1:23" ht="30" x14ac:dyDescent="0.25">
      <c r="A31" s="75"/>
      <c r="B31" s="75"/>
      <c r="C31" s="83" t="s">
        <v>125</v>
      </c>
      <c r="D31" s="63">
        <v>43273</v>
      </c>
      <c r="E31" s="64">
        <v>0.29166666666666669</v>
      </c>
      <c r="F31" s="64">
        <v>0.33333333333333331</v>
      </c>
      <c r="G31" s="65">
        <f t="shared" si="1"/>
        <v>4.166666666666663E-2</v>
      </c>
      <c r="H31" s="66">
        <f t="shared" si="2"/>
        <v>43274</v>
      </c>
      <c r="I31" s="66" t="s">
        <v>85</v>
      </c>
      <c r="J31" s="67">
        <v>0.29166666666666669</v>
      </c>
      <c r="K31" s="67">
        <v>0.33333333333333331</v>
      </c>
      <c r="L31" s="65">
        <f t="shared" si="3"/>
        <v>0</v>
      </c>
      <c r="M31" s="68">
        <f t="shared" si="4"/>
        <v>43280</v>
      </c>
      <c r="N31" s="69" t="s">
        <v>86</v>
      </c>
      <c r="O31" s="70">
        <v>0.29166666666666669</v>
      </c>
      <c r="P31" s="70">
        <v>0.33333333333333331</v>
      </c>
      <c r="Q31" s="65">
        <f t="shared" si="5"/>
        <v>4.166666666666663E-2</v>
      </c>
      <c r="R31" s="71">
        <f t="shared" si="6"/>
        <v>43288</v>
      </c>
      <c r="S31" s="66" t="s">
        <v>86</v>
      </c>
      <c r="T31" s="64">
        <v>0.29166666666666669</v>
      </c>
      <c r="U31" s="64">
        <v>0.33333333333333331</v>
      </c>
      <c r="V31" s="65">
        <f t="shared" si="7"/>
        <v>4.166666666666663E-2</v>
      </c>
      <c r="W31" s="72">
        <f t="shared" si="8"/>
        <v>0.12499999999999989</v>
      </c>
    </row>
    <row r="32" spans="1:23" x14ac:dyDescent="0.25">
      <c r="A32" s="75"/>
      <c r="B32" s="75"/>
      <c r="C32" s="82"/>
      <c r="D32" s="63">
        <v>43274</v>
      </c>
      <c r="E32" s="64">
        <v>0.29166666666666669</v>
      </c>
      <c r="F32" s="64">
        <v>0.33333333333333331</v>
      </c>
      <c r="G32" s="65">
        <f t="shared" si="1"/>
        <v>4.166666666666663E-2</v>
      </c>
      <c r="H32" s="66">
        <f t="shared" si="2"/>
        <v>43275</v>
      </c>
      <c r="I32" s="66" t="s">
        <v>85</v>
      </c>
      <c r="J32" s="67">
        <v>0.29166666666666669</v>
      </c>
      <c r="K32" s="67">
        <v>0.33333333333333331</v>
      </c>
      <c r="L32" s="65">
        <f t="shared" si="3"/>
        <v>0</v>
      </c>
      <c r="M32" s="68">
        <f t="shared" si="4"/>
        <v>43281</v>
      </c>
      <c r="N32" s="69" t="s">
        <v>86</v>
      </c>
      <c r="O32" s="70">
        <v>0.29166666666666669</v>
      </c>
      <c r="P32" s="70">
        <v>0.33333333333333331</v>
      </c>
      <c r="Q32" s="65">
        <f t="shared" si="5"/>
        <v>4.166666666666663E-2</v>
      </c>
      <c r="R32" s="71">
        <f t="shared" si="6"/>
        <v>43289</v>
      </c>
      <c r="S32" s="66" t="s">
        <v>86</v>
      </c>
      <c r="T32" s="64">
        <v>0.29166666666666669</v>
      </c>
      <c r="U32" s="64">
        <v>0.33333333333333331</v>
      </c>
      <c r="V32" s="65">
        <f t="shared" si="7"/>
        <v>4.166666666666663E-2</v>
      </c>
      <c r="W32" s="72">
        <f t="shared" si="8"/>
        <v>0.12499999999999989</v>
      </c>
    </row>
    <row r="33" spans="1:23" x14ac:dyDescent="0.25">
      <c r="A33" s="75"/>
      <c r="B33" s="75"/>
      <c r="C33" s="82" t="s">
        <v>126</v>
      </c>
      <c r="D33" s="63">
        <v>43275</v>
      </c>
      <c r="E33" s="64">
        <v>0.29166666666666669</v>
      </c>
      <c r="F33" s="64">
        <v>0.33333333333333331</v>
      </c>
      <c r="G33" s="65">
        <f t="shared" si="1"/>
        <v>4.166666666666663E-2</v>
      </c>
      <c r="H33" s="66">
        <f t="shared" si="2"/>
        <v>43276</v>
      </c>
      <c r="I33" s="66" t="s">
        <v>85</v>
      </c>
      <c r="J33" s="67">
        <v>0.29166666666666669</v>
      </c>
      <c r="K33" s="67">
        <v>0.33333333333333331</v>
      </c>
      <c r="L33" s="65">
        <f t="shared" si="3"/>
        <v>0</v>
      </c>
      <c r="M33" s="68">
        <f t="shared" si="4"/>
        <v>43282</v>
      </c>
      <c r="N33" s="69" t="s">
        <v>86</v>
      </c>
      <c r="O33" s="70">
        <v>0.29166666666666669</v>
      </c>
      <c r="P33" s="70">
        <v>0.33333333333333331</v>
      </c>
      <c r="Q33" s="65">
        <f t="shared" si="5"/>
        <v>4.166666666666663E-2</v>
      </c>
      <c r="R33" s="71">
        <f t="shared" si="6"/>
        <v>43290</v>
      </c>
      <c r="S33" s="66" t="s">
        <v>86</v>
      </c>
      <c r="T33" s="64">
        <v>0.29166666666666669</v>
      </c>
      <c r="U33" s="64">
        <v>0.33333333333333331</v>
      </c>
      <c r="V33" s="65">
        <f t="shared" si="7"/>
        <v>4.166666666666663E-2</v>
      </c>
      <c r="W33" s="72">
        <f t="shared" si="8"/>
        <v>0.12499999999999989</v>
      </c>
    </row>
    <row r="34" spans="1:23" ht="75" x14ac:dyDescent="0.25">
      <c r="A34" s="75"/>
      <c r="B34" s="75"/>
      <c r="C34" s="83" t="s">
        <v>127</v>
      </c>
      <c r="D34" s="63">
        <v>43276</v>
      </c>
      <c r="E34" s="64">
        <v>0.29166666666666669</v>
      </c>
      <c r="F34" s="64">
        <v>0.33333333333333331</v>
      </c>
      <c r="G34" s="65">
        <f t="shared" si="1"/>
        <v>4.166666666666663E-2</v>
      </c>
      <c r="H34" s="66">
        <f t="shared" si="2"/>
        <v>43277</v>
      </c>
      <c r="I34" s="66" t="s">
        <v>85</v>
      </c>
      <c r="J34" s="67">
        <v>0.29166666666666669</v>
      </c>
      <c r="K34" s="67">
        <v>0.33333333333333331</v>
      </c>
      <c r="L34" s="65">
        <f t="shared" si="3"/>
        <v>0</v>
      </c>
      <c r="M34" s="68">
        <f t="shared" si="4"/>
        <v>43283</v>
      </c>
      <c r="N34" s="69" t="s">
        <v>86</v>
      </c>
      <c r="O34" s="70">
        <v>0.29166666666666669</v>
      </c>
      <c r="P34" s="70">
        <v>0.33333333333333331</v>
      </c>
      <c r="Q34" s="65">
        <f t="shared" si="5"/>
        <v>4.166666666666663E-2</v>
      </c>
      <c r="R34" s="71">
        <f t="shared" si="6"/>
        <v>43291</v>
      </c>
      <c r="S34" s="66" t="s">
        <v>86</v>
      </c>
      <c r="T34" s="64">
        <v>0.29166666666666669</v>
      </c>
      <c r="U34" s="64">
        <v>0.33333333333333331</v>
      </c>
      <c r="V34" s="65">
        <f t="shared" si="7"/>
        <v>4.166666666666663E-2</v>
      </c>
      <c r="W34" s="72">
        <f t="shared" si="8"/>
        <v>0.12499999999999989</v>
      </c>
    </row>
    <row r="35" spans="1:23" ht="45" x14ac:dyDescent="0.25">
      <c r="A35" s="75"/>
      <c r="B35" s="75"/>
      <c r="C35" s="83" t="s">
        <v>128</v>
      </c>
      <c r="D35" s="63">
        <v>43277</v>
      </c>
      <c r="E35" s="64">
        <v>0.29166666666666669</v>
      </c>
      <c r="F35" s="64">
        <v>0.33333333333333331</v>
      </c>
      <c r="G35" s="65">
        <f t="shared" si="1"/>
        <v>4.166666666666663E-2</v>
      </c>
      <c r="H35" s="66">
        <f t="shared" si="2"/>
        <v>43278</v>
      </c>
      <c r="I35" s="66" t="s">
        <v>85</v>
      </c>
      <c r="J35" s="67">
        <v>0.29166666666666669</v>
      </c>
      <c r="K35" s="67">
        <v>0.33333333333333331</v>
      </c>
      <c r="L35" s="65">
        <f t="shared" si="3"/>
        <v>0</v>
      </c>
      <c r="M35" s="68">
        <f t="shared" si="4"/>
        <v>43284</v>
      </c>
      <c r="N35" s="69" t="s">
        <v>86</v>
      </c>
      <c r="O35" s="70">
        <v>0.29166666666666669</v>
      </c>
      <c r="P35" s="70">
        <v>0.33333333333333331</v>
      </c>
      <c r="Q35" s="65">
        <f t="shared" si="5"/>
        <v>4.166666666666663E-2</v>
      </c>
      <c r="R35" s="71">
        <f t="shared" si="6"/>
        <v>43292</v>
      </c>
      <c r="S35" s="66" t="s">
        <v>86</v>
      </c>
      <c r="T35" s="64">
        <v>0.29166666666666669</v>
      </c>
      <c r="U35" s="64">
        <v>0.33333333333333331</v>
      </c>
      <c r="V35" s="65">
        <f t="shared" si="7"/>
        <v>4.166666666666663E-2</v>
      </c>
      <c r="W35" s="72">
        <f t="shared" si="8"/>
        <v>0.12499999999999989</v>
      </c>
    </row>
    <row r="36" spans="1:23" ht="30" x14ac:dyDescent="0.25">
      <c r="A36" s="75"/>
      <c r="B36" s="75"/>
      <c r="C36" s="83" t="s">
        <v>129</v>
      </c>
      <c r="D36" s="63">
        <v>43278</v>
      </c>
      <c r="E36" s="64">
        <v>0.29166666666666669</v>
      </c>
      <c r="F36" s="64">
        <v>0.33333333333333331</v>
      </c>
      <c r="G36" s="65">
        <f t="shared" si="1"/>
        <v>4.166666666666663E-2</v>
      </c>
      <c r="H36" s="66">
        <f t="shared" si="2"/>
        <v>43279</v>
      </c>
      <c r="I36" s="66" t="s">
        <v>85</v>
      </c>
      <c r="J36" s="67">
        <v>0.29166666666666669</v>
      </c>
      <c r="K36" s="67">
        <v>0.33333333333333331</v>
      </c>
      <c r="L36" s="65">
        <f t="shared" si="3"/>
        <v>0</v>
      </c>
      <c r="M36" s="68">
        <f t="shared" si="4"/>
        <v>43285</v>
      </c>
      <c r="N36" s="69" t="s">
        <v>86</v>
      </c>
      <c r="O36" s="70">
        <v>0.29166666666666669</v>
      </c>
      <c r="P36" s="70">
        <v>0.33333333333333331</v>
      </c>
      <c r="Q36" s="65">
        <f t="shared" si="5"/>
        <v>4.166666666666663E-2</v>
      </c>
      <c r="R36" s="71">
        <f t="shared" si="6"/>
        <v>43293</v>
      </c>
      <c r="S36" s="66" t="s">
        <v>86</v>
      </c>
      <c r="T36" s="64">
        <v>0.29166666666666669</v>
      </c>
      <c r="U36" s="64">
        <v>0.33333333333333331</v>
      </c>
      <c r="V36" s="65">
        <f t="shared" si="7"/>
        <v>4.166666666666663E-2</v>
      </c>
      <c r="W36" s="72">
        <f t="shared" si="8"/>
        <v>0.12499999999999989</v>
      </c>
    </row>
    <row r="37" spans="1:23" ht="45" x14ac:dyDescent="0.25">
      <c r="A37" s="75"/>
      <c r="B37" s="75"/>
      <c r="C37" s="83" t="s">
        <v>130</v>
      </c>
      <c r="D37" s="63">
        <v>43279</v>
      </c>
      <c r="E37" s="64">
        <v>0.29166666666666669</v>
      </c>
      <c r="F37" s="64">
        <v>0.33333333333333331</v>
      </c>
      <c r="G37" s="65">
        <f t="shared" si="1"/>
        <v>4.166666666666663E-2</v>
      </c>
      <c r="H37" s="66">
        <f t="shared" si="2"/>
        <v>43280</v>
      </c>
      <c r="I37" s="66" t="s">
        <v>85</v>
      </c>
      <c r="J37" s="67">
        <v>0.29166666666666669</v>
      </c>
      <c r="K37" s="67">
        <v>0.33333333333333331</v>
      </c>
      <c r="L37" s="65">
        <f t="shared" si="3"/>
        <v>0</v>
      </c>
      <c r="M37" s="68">
        <f t="shared" si="4"/>
        <v>43286</v>
      </c>
      <c r="N37" s="69" t="s">
        <v>86</v>
      </c>
      <c r="O37" s="70">
        <v>0.29166666666666669</v>
      </c>
      <c r="P37" s="70">
        <v>0.33333333333333331</v>
      </c>
      <c r="Q37" s="65">
        <f t="shared" si="5"/>
        <v>4.166666666666663E-2</v>
      </c>
      <c r="R37" s="71">
        <f t="shared" si="6"/>
        <v>43294</v>
      </c>
      <c r="S37" s="66" t="s">
        <v>86</v>
      </c>
      <c r="T37" s="64">
        <v>0.29166666666666669</v>
      </c>
      <c r="U37" s="64">
        <v>0.33333333333333331</v>
      </c>
      <c r="V37" s="65">
        <f t="shared" si="7"/>
        <v>4.166666666666663E-2</v>
      </c>
      <c r="W37" s="72">
        <f t="shared" si="8"/>
        <v>0.12499999999999989</v>
      </c>
    </row>
    <row r="38" spans="1:23" ht="30" x14ac:dyDescent="0.25">
      <c r="A38" s="75"/>
      <c r="B38" s="75"/>
      <c r="C38" s="83" t="s">
        <v>131</v>
      </c>
      <c r="D38" s="63">
        <v>43280</v>
      </c>
      <c r="E38" s="64">
        <v>0.29166666666666669</v>
      </c>
      <c r="F38" s="64">
        <v>0.33333333333333331</v>
      </c>
      <c r="G38" s="65">
        <f t="shared" si="1"/>
        <v>4.166666666666663E-2</v>
      </c>
      <c r="H38" s="66">
        <f t="shared" si="2"/>
        <v>43281</v>
      </c>
      <c r="I38" s="66" t="s">
        <v>85</v>
      </c>
      <c r="J38" s="67">
        <v>0.29166666666666669</v>
      </c>
      <c r="K38" s="67">
        <v>0.33333333333333331</v>
      </c>
      <c r="L38" s="65">
        <f t="shared" si="3"/>
        <v>0</v>
      </c>
      <c r="M38" s="68">
        <f t="shared" si="4"/>
        <v>43287</v>
      </c>
      <c r="N38" s="69" t="s">
        <v>86</v>
      </c>
      <c r="O38" s="70">
        <v>0.29166666666666669</v>
      </c>
      <c r="P38" s="70">
        <v>0.33333333333333331</v>
      </c>
      <c r="Q38" s="65">
        <f t="shared" si="5"/>
        <v>4.166666666666663E-2</v>
      </c>
      <c r="R38" s="71">
        <f t="shared" si="6"/>
        <v>43295</v>
      </c>
      <c r="S38" s="66" t="s">
        <v>86</v>
      </c>
      <c r="T38" s="64">
        <v>0.29166666666666669</v>
      </c>
      <c r="U38" s="64">
        <v>0.33333333333333331</v>
      </c>
      <c r="V38" s="65">
        <f t="shared" si="7"/>
        <v>4.166666666666663E-2</v>
      </c>
      <c r="W38" s="72">
        <f t="shared" si="8"/>
        <v>0.12499999999999989</v>
      </c>
    </row>
    <row r="39" spans="1:23" ht="30" x14ac:dyDescent="0.25">
      <c r="A39" s="75"/>
      <c r="B39" s="75"/>
      <c r="C39" s="83" t="s">
        <v>132</v>
      </c>
      <c r="D39" s="63">
        <v>43281</v>
      </c>
      <c r="E39" s="64">
        <v>0.29166666666666669</v>
      </c>
      <c r="F39" s="64">
        <v>0.33333333333333331</v>
      </c>
      <c r="G39" s="65">
        <f t="shared" si="1"/>
        <v>4.166666666666663E-2</v>
      </c>
      <c r="H39" s="66">
        <f t="shared" si="2"/>
        <v>43282</v>
      </c>
      <c r="I39" s="66" t="s">
        <v>85</v>
      </c>
      <c r="J39" s="67">
        <v>0.29166666666666669</v>
      </c>
      <c r="K39" s="67">
        <v>0.33333333333333331</v>
      </c>
      <c r="L39" s="65">
        <f t="shared" si="3"/>
        <v>0</v>
      </c>
      <c r="M39" s="68">
        <f t="shared" si="4"/>
        <v>43288</v>
      </c>
      <c r="N39" s="69" t="s">
        <v>86</v>
      </c>
      <c r="O39" s="70">
        <v>0.29166666666666669</v>
      </c>
      <c r="P39" s="70">
        <v>0.33333333333333331</v>
      </c>
      <c r="Q39" s="65">
        <f t="shared" si="5"/>
        <v>4.166666666666663E-2</v>
      </c>
      <c r="R39" s="71">
        <f t="shared" si="6"/>
        <v>43296</v>
      </c>
      <c r="S39" s="66" t="s">
        <v>86</v>
      </c>
      <c r="T39" s="64">
        <v>0.29166666666666669</v>
      </c>
      <c r="U39" s="64">
        <v>0.33333333333333331</v>
      </c>
      <c r="V39" s="65">
        <f t="shared" si="7"/>
        <v>4.166666666666663E-2</v>
      </c>
      <c r="W39" s="72">
        <f t="shared" si="8"/>
        <v>0.12499999999999989</v>
      </c>
    </row>
    <row r="40" spans="1:23" x14ac:dyDescent="0.25">
      <c r="A40" s="75"/>
      <c r="B40" s="75"/>
      <c r="C40" s="83" t="s">
        <v>133</v>
      </c>
      <c r="D40" s="63">
        <v>43282</v>
      </c>
      <c r="E40" s="64">
        <v>0.29166666666666669</v>
      </c>
      <c r="F40" s="64">
        <v>0.33333333333333331</v>
      </c>
      <c r="G40" s="65">
        <f t="shared" si="1"/>
        <v>4.166666666666663E-2</v>
      </c>
      <c r="H40" s="66">
        <f t="shared" si="2"/>
        <v>43283</v>
      </c>
      <c r="I40" s="66" t="s">
        <v>85</v>
      </c>
      <c r="J40" s="67">
        <v>0.29166666666666669</v>
      </c>
      <c r="K40" s="67">
        <v>0.33333333333333331</v>
      </c>
      <c r="L40" s="65">
        <f t="shared" si="3"/>
        <v>0</v>
      </c>
      <c r="M40" s="68">
        <f t="shared" si="4"/>
        <v>43289</v>
      </c>
      <c r="N40" s="69" t="s">
        <v>86</v>
      </c>
      <c r="O40" s="70">
        <v>0.29166666666666669</v>
      </c>
      <c r="P40" s="70">
        <v>0.33333333333333331</v>
      </c>
      <c r="Q40" s="65">
        <f t="shared" si="5"/>
        <v>4.166666666666663E-2</v>
      </c>
      <c r="R40" s="71">
        <f t="shared" si="6"/>
        <v>43297</v>
      </c>
      <c r="S40" s="66" t="s">
        <v>86</v>
      </c>
      <c r="T40" s="64">
        <v>0.29166666666666669</v>
      </c>
      <c r="U40" s="64">
        <v>0.33333333333333331</v>
      </c>
      <c r="V40" s="65">
        <f t="shared" si="7"/>
        <v>4.166666666666663E-2</v>
      </c>
      <c r="W40" s="72">
        <f t="shared" si="8"/>
        <v>0.12499999999999989</v>
      </c>
    </row>
    <row r="41" spans="1:23" ht="45" x14ac:dyDescent="0.25">
      <c r="A41" s="75"/>
      <c r="B41" s="75"/>
      <c r="C41" s="83" t="s">
        <v>134</v>
      </c>
      <c r="D41" s="63">
        <v>43283</v>
      </c>
      <c r="E41" s="64">
        <v>0.29166666666666669</v>
      </c>
      <c r="F41" s="64">
        <v>0.33333333333333331</v>
      </c>
      <c r="G41" s="65">
        <f t="shared" si="1"/>
        <v>4.166666666666663E-2</v>
      </c>
      <c r="H41" s="66">
        <f t="shared" si="2"/>
        <v>43284</v>
      </c>
      <c r="I41" s="66" t="s">
        <v>85</v>
      </c>
      <c r="J41" s="67">
        <v>0.29166666666666669</v>
      </c>
      <c r="K41" s="67">
        <v>0.33333333333333331</v>
      </c>
      <c r="L41" s="65">
        <f t="shared" si="3"/>
        <v>0</v>
      </c>
      <c r="M41" s="68">
        <f t="shared" si="4"/>
        <v>43290</v>
      </c>
      <c r="N41" s="69" t="s">
        <v>86</v>
      </c>
      <c r="O41" s="70">
        <v>0.29166666666666669</v>
      </c>
      <c r="P41" s="70">
        <v>0.33333333333333331</v>
      </c>
      <c r="Q41" s="65">
        <f t="shared" si="5"/>
        <v>4.166666666666663E-2</v>
      </c>
      <c r="R41" s="71">
        <f t="shared" si="6"/>
        <v>43298</v>
      </c>
      <c r="S41" s="66" t="s">
        <v>86</v>
      </c>
      <c r="T41" s="64">
        <v>0.29166666666666669</v>
      </c>
      <c r="U41" s="64">
        <v>0.33333333333333331</v>
      </c>
      <c r="V41" s="65">
        <f t="shared" si="7"/>
        <v>4.166666666666663E-2</v>
      </c>
      <c r="W41" s="72">
        <f t="shared" si="8"/>
        <v>0.12499999999999989</v>
      </c>
    </row>
    <row r="42" spans="1:23" ht="30" x14ac:dyDescent="0.25">
      <c r="A42" s="75"/>
      <c r="B42" s="75"/>
      <c r="C42" s="83" t="s">
        <v>135</v>
      </c>
      <c r="D42" s="63">
        <v>43284</v>
      </c>
      <c r="E42" s="64">
        <v>0.29166666666666669</v>
      </c>
      <c r="F42" s="64">
        <v>0.33333333333333331</v>
      </c>
      <c r="G42" s="65">
        <f t="shared" si="1"/>
        <v>4.166666666666663E-2</v>
      </c>
      <c r="H42" s="66">
        <f t="shared" si="2"/>
        <v>43285</v>
      </c>
      <c r="I42" s="66" t="s">
        <v>85</v>
      </c>
      <c r="J42" s="67">
        <v>0.29166666666666669</v>
      </c>
      <c r="K42" s="67">
        <v>0.33333333333333331</v>
      </c>
      <c r="L42" s="65">
        <f t="shared" si="3"/>
        <v>0</v>
      </c>
      <c r="M42" s="68">
        <f t="shared" si="4"/>
        <v>43291</v>
      </c>
      <c r="N42" s="69" t="s">
        <v>86</v>
      </c>
      <c r="O42" s="70">
        <v>0.29166666666666669</v>
      </c>
      <c r="P42" s="70">
        <v>0.33333333333333331</v>
      </c>
      <c r="Q42" s="65">
        <f t="shared" si="5"/>
        <v>4.166666666666663E-2</v>
      </c>
      <c r="R42" s="71">
        <f t="shared" si="6"/>
        <v>43299</v>
      </c>
      <c r="S42" s="66" t="s">
        <v>86</v>
      </c>
      <c r="T42" s="64">
        <v>0.29166666666666669</v>
      </c>
      <c r="U42" s="64">
        <v>0.33333333333333331</v>
      </c>
      <c r="V42" s="65">
        <f t="shared" si="7"/>
        <v>4.166666666666663E-2</v>
      </c>
      <c r="W42" s="72">
        <f t="shared" si="8"/>
        <v>0.12499999999999989</v>
      </c>
    </row>
    <row r="43" spans="1:23" x14ac:dyDescent="0.25">
      <c r="A43" s="75"/>
      <c r="B43" s="75"/>
      <c r="C43" s="83" t="s">
        <v>136</v>
      </c>
      <c r="D43" s="63">
        <v>43285</v>
      </c>
      <c r="E43" s="64">
        <v>0.29166666666666669</v>
      </c>
      <c r="F43" s="64">
        <v>0.33333333333333331</v>
      </c>
      <c r="G43" s="65">
        <f t="shared" si="1"/>
        <v>4.166666666666663E-2</v>
      </c>
      <c r="H43" s="66">
        <f t="shared" si="2"/>
        <v>43286</v>
      </c>
      <c r="I43" s="66" t="s">
        <v>85</v>
      </c>
      <c r="J43" s="67">
        <v>0.29166666666666669</v>
      </c>
      <c r="K43" s="67">
        <v>0.33333333333333331</v>
      </c>
      <c r="L43" s="65">
        <f t="shared" si="3"/>
        <v>0</v>
      </c>
      <c r="M43" s="68">
        <f t="shared" si="4"/>
        <v>43292</v>
      </c>
      <c r="N43" s="69" t="s">
        <v>86</v>
      </c>
      <c r="O43" s="70">
        <v>0.29166666666666669</v>
      </c>
      <c r="P43" s="70">
        <v>0.33333333333333331</v>
      </c>
      <c r="Q43" s="65">
        <f t="shared" si="5"/>
        <v>4.166666666666663E-2</v>
      </c>
      <c r="R43" s="71">
        <f t="shared" si="6"/>
        <v>43300</v>
      </c>
      <c r="S43" s="66" t="s">
        <v>86</v>
      </c>
      <c r="T43" s="64">
        <v>0.29166666666666669</v>
      </c>
      <c r="U43" s="64">
        <v>0.33333333333333331</v>
      </c>
      <c r="V43" s="65">
        <f t="shared" si="7"/>
        <v>4.166666666666663E-2</v>
      </c>
      <c r="W43" s="72">
        <f t="shared" si="8"/>
        <v>0.12499999999999989</v>
      </c>
    </row>
    <row r="44" spans="1:23" ht="30" x14ac:dyDescent="0.25">
      <c r="A44" s="75"/>
      <c r="B44" s="75"/>
      <c r="C44" s="83" t="s">
        <v>137</v>
      </c>
      <c r="D44" s="63">
        <v>43286</v>
      </c>
      <c r="E44" s="64">
        <v>0.29166666666666669</v>
      </c>
      <c r="F44" s="64">
        <v>0.33333333333333331</v>
      </c>
      <c r="G44" s="65">
        <f t="shared" si="1"/>
        <v>4.166666666666663E-2</v>
      </c>
      <c r="H44" s="66">
        <f t="shared" si="2"/>
        <v>43287</v>
      </c>
      <c r="I44" s="66" t="s">
        <v>85</v>
      </c>
      <c r="J44" s="67">
        <v>0.29166666666666669</v>
      </c>
      <c r="K44" s="67">
        <v>0.33333333333333331</v>
      </c>
      <c r="L44" s="65">
        <f t="shared" si="3"/>
        <v>0</v>
      </c>
      <c r="M44" s="68">
        <f t="shared" si="4"/>
        <v>43293</v>
      </c>
      <c r="N44" s="69" t="s">
        <v>86</v>
      </c>
      <c r="O44" s="70">
        <v>0.29166666666666669</v>
      </c>
      <c r="P44" s="70">
        <v>0.33333333333333331</v>
      </c>
      <c r="Q44" s="65">
        <f t="shared" si="5"/>
        <v>4.166666666666663E-2</v>
      </c>
      <c r="R44" s="71">
        <f t="shared" si="6"/>
        <v>43301</v>
      </c>
      <c r="S44" s="66" t="s">
        <v>86</v>
      </c>
      <c r="T44" s="64">
        <v>0.29166666666666669</v>
      </c>
      <c r="U44" s="64">
        <v>0.33333333333333331</v>
      </c>
      <c r="V44" s="65">
        <f t="shared" si="7"/>
        <v>4.166666666666663E-2</v>
      </c>
      <c r="W44" s="72">
        <f t="shared" si="8"/>
        <v>0.12499999999999989</v>
      </c>
    </row>
    <row r="45" spans="1:23" x14ac:dyDescent="0.25">
      <c r="A45" s="75"/>
      <c r="B45" s="75"/>
      <c r="C45" s="83" t="s">
        <v>138</v>
      </c>
      <c r="D45" s="63">
        <v>43287</v>
      </c>
      <c r="E45" s="64">
        <v>0.29166666666666669</v>
      </c>
      <c r="F45" s="64">
        <v>0.33333333333333331</v>
      </c>
      <c r="G45" s="65">
        <f t="shared" si="1"/>
        <v>4.166666666666663E-2</v>
      </c>
      <c r="H45" s="66">
        <f t="shared" si="2"/>
        <v>43288</v>
      </c>
      <c r="I45" s="66" t="s">
        <v>85</v>
      </c>
      <c r="J45" s="67">
        <v>0.29166666666666669</v>
      </c>
      <c r="K45" s="67">
        <v>0.33333333333333331</v>
      </c>
      <c r="L45" s="65">
        <f t="shared" si="3"/>
        <v>0</v>
      </c>
      <c r="M45" s="68">
        <f t="shared" si="4"/>
        <v>43294</v>
      </c>
      <c r="N45" s="69" t="s">
        <v>86</v>
      </c>
      <c r="O45" s="70">
        <v>0.29166666666666669</v>
      </c>
      <c r="P45" s="70">
        <v>0.33333333333333331</v>
      </c>
      <c r="Q45" s="65">
        <f t="shared" si="5"/>
        <v>4.166666666666663E-2</v>
      </c>
      <c r="R45" s="71">
        <f t="shared" si="6"/>
        <v>43302</v>
      </c>
      <c r="S45" s="66" t="s">
        <v>86</v>
      </c>
      <c r="T45" s="64">
        <v>0.29166666666666669</v>
      </c>
      <c r="U45" s="64">
        <v>0.33333333333333331</v>
      </c>
      <c r="V45" s="65">
        <f t="shared" si="7"/>
        <v>4.166666666666663E-2</v>
      </c>
      <c r="W45" s="72">
        <f t="shared" si="8"/>
        <v>0.12499999999999989</v>
      </c>
    </row>
    <row r="46" spans="1:23" x14ac:dyDescent="0.25">
      <c r="A46" s="75"/>
      <c r="B46" s="75"/>
      <c r="C46" s="83"/>
      <c r="D46" s="63">
        <v>43288</v>
      </c>
      <c r="E46" s="64">
        <v>0.29166666666666669</v>
      </c>
      <c r="F46" s="64">
        <v>0.33333333333333331</v>
      </c>
      <c r="G46" s="65">
        <f t="shared" si="1"/>
        <v>4.166666666666663E-2</v>
      </c>
      <c r="H46" s="66">
        <f t="shared" si="2"/>
        <v>43289</v>
      </c>
      <c r="I46" s="66" t="s">
        <v>85</v>
      </c>
      <c r="J46" s="67">
        <v>0.29166666666666669</v>
      </c>
      <c r="K46" s="67">
        <v>0.33333333333333331</v>
      </c>
      <c r="L46" s="65">
        <f t="shared" si="3"/>
        <v>0</v>
      </c>
      <c r="M46" s="68">
        <f t="shared" si="4"/>
        <v>43295</v>
      </c>
      <c r="N46" s="69" t="s">
        <v>86</v>
      </c>
      <c r="O46" s="70">
        <v>0.29166666666666669</v>
      </c>
      <c r="P46" s="70">
        <v>0.33333333333333331</v>
      </c>
      <c r="Q46" s="65">
        <f t="shared" si="5"/>
        <v>4.166666666666663E-2</v>
      </c>
      <c r="R46" s="71">
        <f t="shared" si="6"/>
        <v>43303</v>
      </c>
      <c r="S46" s="66" t="s">
        <v>86</v>
      </c>
      <c r="T46" s="64">
        <v>0.29166666666666669</v>
      </c>
      <c r="U46" s="64">
        <v>0.33333333333333331</v>
      </c>
      <c r="V46" s="65">
        <f t="shared" si="7"/>
        <v>4.166666666666663E-2</v>
      </c>
      <c r="W46" s="72">
        <f t="shared" si="8"/>
        <v>0.12499999999999989</v>
      </c>
    </row>
    <row r="47" spans="1:23" x14ac:dyDescent="0.25">
      <c r="A47" s="75"/>
      <c r="B47" s="75"/>
      <c r="C47" s="82" t="s">
        <v>139</v>
      </c>
      <c r="D47" s="63">
        <v>43289</v>
      </c>
      <c r="E47" s="64">
        <v>0.29166666666666669</v>
      </c>
      <c r="F47" s="64">
        <v>0.33333333333333331</v>
      </c>
      <c r="G47" s="65">
        <f t="shared" si="1"/>
        <v>4.166666666666663E-2</v>
      </c>
      <c r="H47" s="66">
        <f t="shared" si="2"/>
        <v>43290</v>
      </c>
      <c r="I47" s="66" t="s">
        <v>85</v>
      </c>
      <c r="J47" s="67">
        <v>0.29166666666666669</v>
      </c>
      <c r="K47" s="67">
        <v>0.33333333333333331</v>
      </c>
      <c r="L47" s="65">
        <f t="shared" si="3"/>
        <v>0</v>
      </c>
      <c r="M47" s="68">
        <f t="shared" si="4"/>
        <v>43296</v>
      </c>
      <c r="N47" s="69" t="s">
        <v>86</v>
      </c>
      <c r="O47" s="70">
        <v>0.29166666666666669</v>
      </c>
      <c r="P47" s="70">
        <v>0.33333333333333331</v>
      </c>
      <c r="Q47" s="65">
        <f t="shared" si="5"/>
        <v>4.166666666666663E-2</v>
      </c>
      <c r="R47" s="71">
        <f t="shared" si="6"/>
        <v>43304</v>
      </c>
      <c r="S47" s="66" t="s">
        <v>86</v>
      </c>
      <c r="T47" s="64">
        <v>0.29166666666666669</v>
      </c>
      <c r="U47" s="64">
        <v>0.33333333333333331</v>
      </c>
      <c r="V47" s="65">
        <f t="shared" si="7"/>
        <v>4.166666666666663E-2</v>
      </c>
      <c r="W47" s="72">
        <f t="shared" si="8"/>
        <v>0.12499999999999989</v>
      </c>
    </row>
    <row r="48" spans="1:23" ht="45" x14ac:dyDescent="0.25">
      <c r="A48" s="75"/>
      <c r="B48" s="75"/>
      <c r="C48" s="83" t="s">
        <v>140</v>
      </c>
      <c r="D48" s="63">
        <v>43290</v>
      </c>
      <c r="E48" s="64">
        <v>0.29166666666666669</v>
      </c>
      <c r="F48" s="64">
        <v>0.33333333333333331</v>
      </c>
      <c r="G48" s="65">
        <f t="shared" si="1"/>
        <v>4.166666666666663E-2</v>
      </c>
      <c r="H48" s="66">
        <f t="shared" si="2"/>
        <v>43291</v>
      </c>
      <c r="I48" s="66" t="s">
        <v>85</v>
      </c>
      <c r="J48" s="67">
        <v>0.29166666666666669</v>
      </c>
      <c r="K48" s="67">
        <v>0.33333333333333331</v>
      </c>
      <c r="L48" s="65">
        <f t="shared" si="3"/>
        <v>0</v>
      </c>
      <c r="M48" s="68">
        <f t="shared" si="4"/>
        <v>43297</v>
      </c>
      <c r="N48" s="69" t="s">
        <v>86</v>
      </c>
      <c r="O48" s="70">
        <v>0.29166666666666669</v>
      </c>
      <c r="P48" s="70">
        <v>0.33333333333333331</v>
      </c>
      <c r="Q48" s="65">
        <f t="shared" si="5"/>
        <v>4.166666666666663E-2</v>
      </c>
      <c r="R48" s="71">
        <f t="shared" si="6"/>
        <v>43305</v>
      </c>
      <c r="S48" s="66" t="s">
        <v>86</v>
      </c>
      <c r="T48" s="64">
        <v>0.29166666666666669</v>
      </c>
      <c r="U48" s="64">
        <v>0.33333333333333331</v>
      </c>
      <c r="V48" s="65">
        <f t="shared" si="7"/>
        <v>4.166666666666663E-2</v>
      </c>
      <c r="W48" s="72">
        <f t="shared" si="8"/>
        <v>0.12499999999999989</v>
      </c>
    </row>
    <row r="49" spans="1:23" x14ac:dyDescent="0.25">
      <c r="A49" s="75"/>
      <c r="B49" s="75"/>
      <c r="C49" s="83" t="s">
        <v>141</v>
      </c>
      <c r="D49" s="63">
        <v>43291</v>
      </c>
      <c r="E49" s="64">
        <v>0.29166666666666669</v>
      </c>
      <c r="F49" s="64">
        <v>0.33333333333333331</v>
      </c>
      <c r="G49" s="65">
        <f t="shared" si="1"/>
        <v>4.166666666666663E-2</v>
      </c>
      <c r="H49" s="66">
        <f t="shared" si="2"/>
        <v>43292</v>
      </c>
      <c r="I49" s="66" t="s">
        <v>85</v>
      </c>
      <c r="J49" s="67">
        <v>0.29166666666666669</v>
      </c>
      <c r="K49" s="67">
        <v>0.33333333333333331</v>
      </c>
      <c r="L49" s="65">
        <f t="shared" si="3"/>
        <v>0</v>
      </c>
      <c r="M49" s="68">
        <f t="shared" si="4"/>
        <v>43298</v>
      </c>
      <c r="N49" s="69" t="s">
        <v>86</v>
      </c>
      <c r="O49" s="70">
        <v>0.29166666666666669</v>
      </c>
      <c r="P49" s="70">
        <v>0.33333333333333331</v>
      </c>
      <c r="Q49" s="65">
        <f t="shared" si="5"/>
        <v>4.166666666666663E-2</v>
      </c>
      <c r="R49" s="71">
        <f t="shared" si="6"/>
        <v>43306</v>
      </c>
      <c r="S49" s="66" t="s">
        <v>86</v>
      </c>
      <c r="T49" s="64">
        <v>0.29166666666666669</v>
      </c>
      <c r="U49" s="64">
        <v>0.33333333333333331</v>
      </c>
      <c r="V49" s="65">
        <f t="shared" si="7"/>
        <v>4.166666666666663E-2</v>
      </c>
      <c r="W49" s="72">
        <f t="shared" si="8"/>
        <v>0.12499999999999989</v>
      </c>
    </row>
    <row r="50" spans="1:23" x14ac:dyDescent="0.25">
      <c r="A50" s="75"/>
      <c r="B50" s="75"/>
      <c r="C50" s="83" t="s">
        <v>142</v>
      </c>
      <c r="D50" s="63">
        <v>43292</v>
      </c>
      <c r="E50" s="64">
        <v>0.29166666666666669</v>
      </c>
      <c r="F50" s="64">
        <v>0.33333333333333331</v>
      </c>
      <c r="G50" s="65">
        <f t="shared" si="1"/>
        <v>4.166666666666663E-2</v>
      </c>
      <c r="H50" s="66">
        <f t="shared" si="2"/>
        <v>43293</v>
      </c>
      <c r="I50" s="66" t="s">
        <v>85</v>
      </c>
      <c r="J50" s="67">
        <v>0.29166666666666669</v>
      </c>
      <c r="K50" s="67">
        <v>0.33333333333333331</v>
      </c>
      <c r="L50" s="65">
        <f t="shared" si="3"/>
        <v>0</v>
      </c>
      <c r="M50" s="68">
        <f t="shared" si="4"/>
        <v>43299</v>
      </c>
      <c r="N50" s="69" t="s">
        <v>86</v>
      </c>
      <c r="O50" s="70">
        <v>0.29166666666666669</v>
      </c>
      <c r="P50" s="70">
        <v>0.33333333333333331</v>
      </c>
      <c r="Q50" s="65">
        <f t="shared" si="5"/>
        <v>4.166666666666663E-2</v>
      </c>
      <c r="R50" s="71">
        <f t="shared" si="6"/>
        <v>43307</v>
      </c>
      <c r="S50" s="66" t="s">
        <v>86</v>
      </c>
      <c r="T50" s="64">
        <v>0.29166666666666669</v>
      </c>
      <c r="U50" s="64">
        <v>0.33333333333333331</v>
      </c>
      <c r="V50" s="65">
        <f t="shared" si="7"/>
        <v>4.166666666666663E-2</v>
      </c>
      <c r="W50" s="72">
        <f t="shared" si="8"/>
        <v>0.12499999999999989</v>
      </c>
    </row>
    <row r="51" spans="1:23" x14ac:dyDescent="0.25">
      <c r="A51" s="75"/>
      <c r="B51" s="75"/>
      <c r="C51" s="83" t="s">
        <v>143</v>
      </c>
      <c r="D51" s="63">
        <v>43293</v>
      </c>
      <c r="E51" s="64">
        <v>0.29166666666666669</v>
      </c>
      <c r="F51" s="64">
        <v>0.33333333333333331</v>
      </c>
      <c r="G51" s="65">
        <f t="shared" si="1"/>
        <v>4.166666666666663E-2</v>
      </c>
      <c r="H51" s="66">
        <f t="shared" si="2"/>
        <v>43294</v>
      </c>
      <c r="I51" s="66" t="s">
        <v>85</v>
      </c>
      <c r="J51" s="67">
        <v>0.29166666666666669</v>
      </c>
      <c r="K51" s="67">
        <v>0.33333333333333331</v>
      </c>
      <c r="L51" s="65">
        <f t="shared" si="3"/>
        <v>0</v>
      </c>
      <c r="M51" s="68">
        <f t="shared" si="4"/>
        <v>43300</v>
      </c>
      <c r="N51" s="69" t="s">
        <v>86</v>
      </c>
      <c r="O51" s="70">
        <v>0.29166666666666669</v>
      </c>
      <c r="P51" s="70">
        <v>0.33333333333333331</v>
      </c>
      <c r="Q51" s="65">
        <f t="shared" si="5"/>
        <v>4.166666666666663E-2</v>
      </c>
      <c r="R51" s="71">
        <f t="shared" si="6"/>
        <v>43308</v>
      </c>
      <c r="S51" s="66" t="s">
        <v>86</v>
      </c>
      <c r="T51" s="64">
        <v>0.29166666666666669</v>
      </c>
      <c r="U51" s="64">
        <v>0.33333333333333331</v>
      </c>
      <c r="V51" s="65">
        <f t="shared" si="7"/>
        <v>4.166666666666663E-2</v>
      </c>
      <c r="W51" s="72">
        <f t="shared" si="8"/>
        <v>0.12499999999999989</v>
      </c>
    </row>
    <row r="52" spans="1:23" ht="45" x14ac:dyDescent="0.25">
      <c r="A52" s="75"/>
      <c r="B52" s="75"/>
      <c r="C52" s="83" t="s">
        <v>144</v>
      </c>
      <c r="D52" s="63">
        <v>43294</v>
      </c>
      <c r="E52" s="64">
        <v>0.29166666666666669</v>
      </c>
      <c r="F52" s="64">
        <v>0.33333333333333331</v>
      </c>
      <c r="G52" s="65">
        <f t="shared" si="1"/>
        <v>4.166666666666663E-2</v>
      </c>
      <c r="H52" s="66">
        <f t="shared" si="2"/>
        <v>43295</v>
      </c>
      <c r="I52" s="66" t="s">
        <v>85</v>
      </c>
      <c r="J52" s="67">
        <v>0.29166666666666669</v>
      </c>
      <c r="K52" s="67">
        <v>0.33333333333333331</v>
      </c>
      <c r="L52" s="65">
        <f t="shared" si="3"/>
        <v>0</v>
      </c>
      <c r="M52" s="68">
        <f t="shared" si="4"/>
        <v>43301</v>
      </c>
      <c r="N52" s="69" t="s">
        <v>86</v>
      </c>
      <c r="O52" s="70">
        <v>0.29166666666666669</v>
      </c>
      <c r="P52" s="70">
        <v>0.33333333333333331</v>
      </c>
      <c r="Q52" s="65">
        <f t="shared" si="5"/>
        <v>4.166666666666663E-2</v>
      </c>
      <c r="R52" s="71">
        <f t="shared" si="6"/>
        <v>43309</v>
      </c>
      <c r="S52" s="66" t="s">
        <v>86</v>
      </c>
      <c r="T52" s="64">
        <v>0.29166666666666669</v>
      </c>
      <c r="U52" s="64">
        <v>0.33333333333333331</v>
      </c>
      <c r="V52" s="65">
        <f t="shared" si="7"/>
        <v>4.166666666666663E-2</v>
      </c>
      <c r="W52" s="72">
        <f t="shared" si="8"/>
        <v>0.12499999999999989</v>
      </c>
    </row>
    <row r="53" spans="1:23" ht="75" x14ac:dyDescent="0.25">
      <c r="A53" s="75"/>
      <c r="B53" s="75"/>
      <c r="C53" s="83" t="s">
        <v>145</v>
      </c>
      <c r="D53" s="63">
        <v>43295</v>
      </c>
      <c r="E53" s="64">
        <v>0.29166666666666669</v>
      </c>
      <c r="F53" s="64">
        <v>0.33333333333333331</v>
      </c>
      <c r="G53" s="65">
        <f t="shared" si="1"/>
        <v>4.166666666666663E-2</v>
      </c>
      <c r="H53" s="66">
        <f t="shared" si="2"/>
        <v>43296</v>
      </c>
      <c r="I53" s="66" t="s">
        <v>85</v>
      </c>
      <c r="J53" s="67">
        <v>0.29166666666666669</v>
      </c>
      <c r="K53" s="67">
        <v>0.33333333333333331</v>
      </c>
      <c r="L53" s="65">
        <f t="shared" si="3"/>
        <v>0</v>
      </c>
      <c r="M53" s="68">
        <f t="shared" si="4"/>
        <v>43302</v>
      </c>
      <c r="N53" s="69" t="s">
        <v>86</v>
      </c>
      <c r="O53" s="70">
        <v>0.29166666666666669</v>
      </c>
      <c r="P53" s="70">
        <v>0.33333333333333331</v>
      </c>
      <c r="Q53" s="65">
        <f t="shared" si="5"/>
        <v>4.166666666666663E-2</v>
      </c>
      <c r="R53" s="71">
        <f t="shared" si="6"/>
        <v>43310</v>
      </c>
      <c r="S53" s="66" t="s">
        <v>86</v>
      </c>
      <c r="T53" s="64">
        <v>0.29166666666666669</v>
      </c>
      <c r="U53" s="64">
        <v>0.33333333333333331</v>
      </c>
      <c r="V53" s="65">
        <f t="shared" si="7"/>
        <v>4.166666666666663E-2</v>
      </c>
      <c r="W53" s="72">
        <f t="shared" si="8"/>
        <v>0.12499999999999989</v>
      </c>
    </row>
    <row r="54" spans="1:23" x14ac:dyDescent="0.25">
      <c r="A54" s="75"/>
      <c r="B54" s="75"/>
      <c r="C54" s="83" t="s">
        <v>146</v>
      </c>
      <c r="D54" s="63">
        <v>43296</v>
      </c>
      <c r="E54" s="64">
        <v>0.29166666666666669</v>
      </c>
      <c r="F54" s="64">
        <v>0.33333333333333331</v>
      </c>
      <c r="G54" s="65">
        <f t="shared" si="1"/>
        <v>4.166666666666663E-2</v>
      </c>
      <c r="H54" s="66">
        <f t="shared" si="2"/>
        <v>43297</v>
      </c>
      <c r="I54" s="66" t="s">
        <v>85</v>
      </c>
      <c r="J54" s="67">
        <v>0.29166666666666669</v>
      </c>
      <c r="K54" s="67">
        <v>0.33333333333333331</v>
      </c>
      <c r="L54" s="65">
        <f t="shared" si="3"/>
        <v>0</v>
      </c>
      <c r="M54" s="68">
        <f t="shared" si="4"/>
        <v>43303</v>
      </c>
      <c r="N54" s="69" t="s">
        <v>86</v>
      </c>
      <c r="O54" s="70">
        <v>0.29166666666666669</v>
      </c>
      <c r="P54" s="70">
        <v>0.33333333333333331</v>
      </c>
      <c r="Q54" s="65">
        <f t="shared" si="5"/>
        <v>4.166666666666663E-2</v>
      </c>
      <c r="R54" s="71">
        <f t="shared" si="6"/>
        <v>43311</v>
      </c>
      <c r="S54" s="66" t="s">
        <v>86</v>
      </c>
      <c r="T54" s="64">
        <v>0.29166666666666669</v>
      </c>
      <c r="U54" s="64">
        <v>0.33333333333333331</v>
      </c>
      <c r="V54" s="65">
        <f t="shared" si="7"/>
        <v>4.166666666666663E-2</v>
      </c>
      <c r="W54" s="72">
        <f t="shared" si="8"/>
        <v>0.12499999999999989</v>
      </c>
    </row>
    <row r="55" spans="1:23" x14ac:dyDescent="0.25">
      <c r="A55" s="75"/>
      <c r="B55" s="75"/>
      <c r="C55" s="83" t="s">
        <v>147</v>
      </c>
      <c r="D55" s="63">
        <v>43297</v>
      </c>
      <c r="E55" s="64">
        <v>0.29166666666666669</v>
      </c>
      <c r="F55" s="64">
        <v>0.33333333333333331</v>
      </c>
      <c r="G55" s="65">
        <f t="shared" si="1"/>
        <v>4.166666666666663E-2</v>
      </c>
      <c r="H55" s="66">
        <f t="shared" si="2"/>
        <v>43298</v>
      </c>
      <c r="I55" s="66" t="s">
        <v>85</v>
      </c>
      <c r="J55" s="67">
        <v>0.29166666666666669</v>
      </c>
      <c r="K55" s="67">
        <v>0.33333333333333331</v>
      </c>
      <c r="L55" s="65">
        <f t="shared" si="3"/>
        <v>0</v>
      </c>
      <c r="M55" s="68">
        <f t="shared" si="4"/>
        <v>43304</v>
      </c>
      <c r="N55" s="69" t="s">
        <v>86</v>
      </c>
      <c r="O55" s="70">
        <v>0.29166666666666669</v>
      </c>
      <c r="P55" s="70">
        <v>0.33333333333333331</v>
      </c>
      <c r="Q55" s="65">
        <f t="shared" si="5"/>
        <v>4.166666666666663E-2</v>
      </c>
      <c r="R55" s="71">
        <f t="shared" si="6"/>
        <v>43312</v>
      </c>
      <c r="S55" s="66" t="s">
        <v>86</v>
      </c>
      <c r="T55" s="64">
        <v>0.29166666666666669</v>
      </c>
      <c r="U55" s="64">
        <v>0.33333333333333331</v>
      </c>
      <c r="V55" s="65">
        <f t="shared" si="7"/>
        <v>4.166666666666663E-2</v>
      </c>
      <c r="W55" s="72">
        <f t="shared" si="8"/>
        <v>0.12499999999999989</v>
      </c>
    </row>
    <row r="56" spans="1:23" x14ac:dyDescent="0.25">
      <c r="A56" s="75"/>
      <c r="B56" s="75"/>
      <c r="C56" s="83" t="s">
        <v>148</v>
      </c>
      <c r="D56" s="63">
        <v>43298</v>
      </c>
      <c r="E56" s="64">
        <v>0.29166666666666669</v>
      </c>
      <c r="F56" s="64">
        <v>0.33333333333333331</v>
      </c>
      <c r="G56" s="65">
        <f t="shared" si="1"/>
        <v>4.166666666666663E-2</v>
      </c>
      <c r="H56" s="66">
        <f t="shared" si="2"/>
        <v>43299</v>
      </c>
      <c r="I56" s="66" t="s">
        <v>85</v>
      </c>
      <c r="J56" s="67">
        <v>0.29166666666666669</v>
      </c>
      <c r="K56" s="67">
        <v>0.33333333333333331</v>
      </c>
      <c r="L56" s="65">
        <f t="shared" si="3"/>
        <v>0</v>
      </c>
      <c r="M56" s="68">
        <f t="shared" si="4"/>
        <v>43305</v>
      </c>
      <c r="N56" s="69" t="s">
        <v>86</v>
      </c>
      <c r="O56" s="70">
        <v>0.29166666666666669</v>
      </c>
      <c r="P56" s="70">
        <v>0.33333333333333331</v>
      </c>
      <c r="Q56" s="65">
        <f t="shared" si="5"/>
        <v>4.166666666666663E-2</v>
      </c>
      <c r="R56" s="71">
        <f t="shared" si="6"/>
        <v>43313</v>
      </c>
      <c r="S56" s="66" t="s">
        <v>86</v>
      </c>
      <c r="T56" s="64">
        <v>0.29166666666666669</v>
      </c>
      <c r="U56" s="64">
        <v>0.33333333333333331</v>
      </c>
      <c r="V56" s="65">
        <f t="shared" si="7"/>
        <v>4.166666666666663E-2</v>
      </c>
      <c r="W56" s="72">
        <f t="shared" si="8"/>
        <v>0.12499999999999989</v>
      </c>
    </row>
    <row r="57" spans="1:23" x14ac:dyDescent="0.25">
      <c r="A57" s="75"/>
      <c r="B57" s="75"/>
      <c r="C57" s="83" t="s">
        <v>149</v>
      </c>
      <c r="D57" s="63">
        <v>43299</v>
      </c>
      <c r="E57" s="64">
        <v>0.29166666666666669</v>
      </c>
      <c r="F57" s="64">
        <v>0.33333333333333331</v>
      </c>
      <c r="G57" s="65">
        <f t="shared" si="1"/>
        <v>4.166666666666663E-2</v>
      </c>
      <c r="H57" s="66">
        <f t="shared" si="2"/>
        <v>43300</v>
      </c>
      <c r="I57" s="66" t="s">
        <v>85</v>
      </c>
      <c r="J57" s="67">
        <v>0.29166666666666669</v>
      </c>
      <c r="K57" s="67">
        <v>0.33333333333333331</v>
      </c>
      <c r="L57" s="65">
        <f t="shared" si="3"/>
        <v>0</v>
      </c>
      <c r="M57" s="68">
        <f t="shared" si="4"/>
        <v>43306</v>
      </c>
      <c r="N57" s="69" t="s">
        <v>86</v>
      </c>
      <c r="O57" s="70">
        <v>0.29166666666666669</v>
      </c>
      <c r="P57" s="70">
        <v>0.33333333333333331</v>
      </c>
      <c r="Q57" s="65">
        <f t="shared" si="5"/>
        <v>4.166666666666663E-2</v>
      </c>
      <c r="R57" s="71">
        <f t="shared" si="6"/>
        <v>43314</v>
      </c>
      <c r="S57" s="66" t="s">
        <v>86</v>
      </c>
      <c r="T57" s="64">
        <v>0.29166666666666669</v>
      </c>
      <c r="U57" s="64">
        <v>0.33333333333333331</v>
      </c>
      <c r="V57" s="65">
        <f t="shared" si="7"/>
        <v>4.166666666666663E-2</v>
      </c>
      <c r="W57" s="72">
        <f t="shared" si="8"/>
        <v>0.12499999999999989</v>
      </c>
    </row>
    <row r="58" spans="1:23" ht="30" x14ac:dyDescent="0.25">
      <c r="A58" s="75"/>
      <c r="B58" s="75"/>
      <c r="C58" s="83" t="s">
        <v>150</v>
      </c>
      <c r="D58" s="63">
        <v>43300</v>
      </c>
      <c r="E58" s="64">
        <v>0.29166666666666669</v>
      </c>
      <c r="F58" s="64">
        <v>0.33333333333333331</v>
      </c>
      <c r="G58" s="65">
        <f t="shared" si="1"/>
        <v>4.166666666666663E-2</v>
      </c>
      <c r="H58" s="66">
        <f t="shared" si="2"/>
        <v>43301</v>
      </c>
      <c r="I58" s="66" t="s">
        <v>85</v>
      </c>
      <c r="J58" s="67">
        <v>0.29166666666666669</v>
      </c>
      <c r="K58" s="67">
        <v>0.33333333333333331</v>
      </c>
      <c r="L58" s="65">
        <f t="shared" si="3"/>
        <v>0</v>
      </c>
      <c r="M58" s="68">
        <f t="shared" si="4"/>
        <v>43307</v>
      </c>
      <c r="N58" s="69" t="s">
        <v>86</v>
      </c>
      <c r="O58" s="70">
        <v>0.29166666666666669</v>
      </c>
      <c r="P58" s="70">
        <v>0.33333333333333331</v>
      </c>
      <c r="Q58" s="65">
        <f t="shared" si="5"/>
        <v>4.166666666666663E-2</v>
      </c>
      <c r="R58" s="71">
        <f t="shared" si="6"/>
        <v>43315</v>
      </c>
      <c r="S58" s="66" t="s">
        <v>86</v>
      </c>
      <c r="T58" s="64">
        <v>0.29166666666666669</v>
      </c>
      <c r="U58" s="64">
        <v>0.33333333333333331</v>
      </c>
      <c r="V58" s="65">
        <f t="shared" si="7"/>
        <v>4.166666666666663E-2</v>
      </c>
      <c r="W58" s="72">
        <f t="shared" si="8"/>
        <v>0.12499999999999989</v>
      </c>
    </row>
    <row r="59" spans="1:23" x14ac:dyDescent="0.25">
      <c r="A59" s="75"/>
      <c r="B59" s="75"/>
      <c r="C59" s="83" t="s">
        <v>151</v>
      </c>
      <c r="D59" s="63">
        <v>43301</v>
      </c>
      <c r="E59" s="64">
        <v>0.29166666666666669</v>
      </c>
      <c r="F59" s="64">
        <v>0.33333333333333331</v>
      </c>
      <c r="G59" s="65">
        <f t="shared" si="1"/>
        <v>4.166666666666663E-2</v>
      </c>
      <c r="H59" s="66">
        <f t="shared" si="2"/>
        <v>43302</v>
      </c>
      <c r="I59" s="66" t="s">
        <v>85</v>
      </c>
      <c r="J59" s="67">
        <v>0.29166666666666669</v>
      </c>
      <c r="K59" s="67">
        <v>0.33333333333333331</v>
      </c>
      <c r="L59" s="65">
        <f t="shared" si="3"/>
        <v>0</v>
      </c>
      <c r="M59" s="68">
        <f t="shared" si="4"/>
        <v>43308</v>
      </c>
      <c r="N59" s="69" t="s">
        <v>86</v>
      </c>
      <c r="O59" s="70">
        <v>0.29166666666666669</v>
      </c>
      <c r="P59" s="70">
        <v>0.33333333333333331</v>
      </c>
      <c r="Q59" s="65">
        <f t="shared" si="5"/>
        <v>4.166666666666663E-2</v>
      </c>
      <c r="R59" s="71">
        <f t="shared" si="6"/>
        <v>43316</v>
      </c>
      <c r="S59" s="66" t="s">
        <v>86</v>
      </c>
      <c r="T59" s="64">
        <v>0.29166666666666669</v>
      </c>
      <c r="U59" s="64">
        <v>0.33333333333333331</v>
      </c>
      <c r="V59" s="65">
        <f t="shared" si="7"/>
        <v>4.166666666666663E-2</v>
      </c>
      <c r="W59" s="72">
        <f t="shared" si="8"/>
        <v>0.12499999999999989</v>
      </c>
    </row>
    <row r="60" spans="1:23" x14ac:dyDescent="0.25">
      <c r="A60" s="75"/>
      <c r="B60" s="75"/>
      <c r="C60" s="83"/>
      <c r="D60" s="63">
        <v>43305</v>
      </c>
      <c r="E60" s="64">
        <v>0.29166666666666669</v>
      </c>
      <c r="F60" s="64">
        <v>0.33333333333333331</v>
      </c>
      <c r="G60" s="65">
        <f t="shared" si="1"/>
        <v>4.166666666666663E-2</v>
      </c>
      <c r="H60" s="66">
        <f t="shared" si="2"/>
        <v>43306</v>
      </c>
      <c r="I60" s="66" t="s">
        <v>85</v>
      </c>
      <c r="J60" s="67">
        <v>0.29166666666666669</v>
      </c>
      <c r="K60" s="67">
        <v>0.33333333333333331</v>
      </c>
      <c r="L60" s="65">
        <f t="shared" si="3"/>
        <v>0</v>
      </c>
      <c r="M60" s="68">
        <f t="shared" si="4"/>
        <v>43312</v>
      </c>
      <c r="N60" s="69" t="s">
        <v>86</v>
      </c>
      <c r="O60" s="70">
        <v>0.29166666666666669</v>
      </c>
      <c r="P60" s="70">
        <v>0.33333333333333331</v>
      </c>
      <c r="Q60" s="65">
        <f t="shared" si="5"/>
        <v>4.166666666666663E-2</v>
      </c>
      <c r="R60" s="71">
        <f t="shared" si="6"/>
        <v>43320</v>
      </c>
      <c r="S60" s="66" t="s">
        <v>86</v>
      </c>
      <c r="T60" s="64">
        <v>0.29166666666666669</v>
      </c>
      <c r="U60" s="64">
        <v>0.33333333333333331</v>
      </c>
      <c r="V60" s="65">
        <f t="shared" si="7"/>
        <v>4.166666666666663E-2</v>
      </c>
      <c r="W60" s="72">
        <f t="shared" si="8"/>
        <v>0.12499999999999989</v>
      </c>
    </row>
    <row r="61" spans="1:23" x14ac:dyDescent="0.25">
      <c r="A61" s="75"/>
      <c r="B61" s="75"/>
      <c r="C61" s="82" t="s">
        <v>152</v>
      </c>
      <c r="D61" s="63">
        <v>43306</v>
      </c>
      <c r="E61" s="64">
        <v>0.29166666666666669</v>
      </c>
      <c r="F61" s="64">
        <v>0.33333333333333331</v>
      </c>
      <c r="G61" s="65">
        <f t="shared" si="1"/>
        <v>4.166666666666663E-2</v>
      </c>
      <c r="H61" s="66">
        <f t="shared" si="2"/>
        <v>43307</v>
      </c>
      <c r="I61" s="66" t="s">
        <v>85</v>
      </c>
      <c r="J61" s="67">
        <v>0.29166666666666669</v>
      </c>
      <c r="K61" s="67">
        <v>0.33333333333333331</v>
      </c>
      <c r="L61" s="65">
        <f t="shared" si="3"/>
        <v>0</v>
      </c>
      <c r="M61" s="68">
        <f t="shared" si="4"/>
        <v>43313</v>
      </c>
      <c r="N61" s="69" t="s">
        <v>86</v>
      </c>
      <c r="O61" s="70">
        <v>0.29166666666666669</v>
      </c>
      <c r="P61" s="70">
        <v>0.33333333333333331</v>
      </c>
      <c r="Q61" s="65">
        <f t="shared" si="5"/>
        <v>4.166666666666663E-2</v>
      </c>
      <c r="R61" s="71">
        <f t="shared" si="6"/>
        <v>43321</v>
      </c>
      <c r="S61" s="66" t="s">
        <v>86</v>
      </c>
      <c r="T61" s="64">
        <v>0.29166666666666669</v>
      </c>
      <c r="U61" s="64">
        <v>0.33333333333333331</v>
      </c>
      <c r="V61" s="65">
        <f t="shared" si="7"/>
        <v>4.166666666666663E-2</v>
      </c>
      <c r="W61" s="72">
        <f t="shared" si="8"/>
        <v>0.12499999999999989</v>
      </c>
    </row>
    <row r="62" spans="1:23" x14ac:dyDescent="0.25">
      <c r="A62" s="75"/>
      <c r="B62" s="75"/>
      <c r="C62" s="83"/>
      <c r="D62" s="63">
        <v>43307</v>
      </c>
      <c r="E62" s="64">
        <v>0.29166666666666669</v>
      </c>
      <c r="F62" s="64">
        <v>0.33333333333333331</v>
      </c>
      <c r="G62" s="65">
        <f t="shared" si="1"/>
        <v>4.166666666666663E-2</v>
      </c>
      <c r="H62" s="66">
        <f t="shared" si="2"/>
        <v>43308</v>
      </c>
      <c r="I62" s="66" t="s">
        <v>85</v>
      </c>
      <c r="J62" s="67">
        <v>0.29166666666666669</v>
      </c>
      <c r="K62" s="67">
        <v>0.33333333333333331</v>
      </c>
      <c r="L62" s="65">
        <f t="shared" si="3"/>
        <v>0</v>
      </c>
      <c r="M62" s="68">
        <f t="shared" si="4"/>
        <v>43314</v>
      </c>
      <c r="N62" s="69" t="s">
        <v>86</v>
      </c>
      <c r="O62" s="70">
        <v>0.29166666666666669</v>
      </c>
      <c r="P62" s="70">
        <v>0.33333333333333331</v>
      </c>
      <c r="Q62" s="65">
        <f t="shared" si="5"/>
        <v>4.166666666666663E-2</v>
      </c>
      <c r="R62" s="71">
        <f t="shared" si="6"/>
        <v>43322</v>
      </c>
      <c r="S62" s="66" t="s">
        <v>86</v>
      </c>
      <c r="T62" s="64">
        <v>0.29166666666666669</v>
      </c>
      <c r="U62" s="64">
        <v>0.33333333333333331</v>
      </c>
      <c r="V62" s="65">
        <f t="shared" si="7"/>
        <v>4.166666666666663E-2</v>
      </c>
      <c r="W62" s="72">
        <f t="shared" si="8"/>
        <v>0.12499999999999989</v>
      </c>
    </row>
    <row r="63" spans="1:23" ht="30" x14ac:dyDescent="0.25">
      <c r="A63" s="75"/>
      <c r="B63" s="75"/>
      <c r="C63" s="82" t="s">
        <v>153</v>
      </c>
      <c r="D63" s="63">
        <v>43308</v>
      </c>
      <c r="E63" s="64">
        <v>0.29166666666666669</v>
      </c>
      <c r="F63" s="64">
        <v>0.33333333333333331</v>
      </c>
      <c r="G63" s="65">
        <f t="shared" si="1"/>
        <v>4.166666666666663E-2</v>
      </c>
      <c r="H63" s="66">
        <f t="shared" si="2"/>
        <v>43309</v>
      </c>
      <c r="I63" s="66" t="s">
        <v>85</v>
      </c>
      <c r="J63" s="67">
        <v>0.29166666666666669</v>
      </c>
      <c r="K63" s="67">
        <v>0.33333333333333331</v>
      </c>
      <c r="L63" s="65">
        <f t="shared" si="3"/>
        <v>0</v>
      </c>
      <c r="M63" s="68">
        <f t="shared" si="4"/>
        <v>43315</v>
      </c>
      <c r="N63" s="69" t="s">
        <v>86</v>
      </c>
      <c r="O63" s="70">
        <v>0.29166666666666669</v>
      </c>
      <c r="P63" s="70">
        <v>0.33333333333333331</v>
      </c>
      <c r="Q63" s="65">
        <f t="shared" si="5"/>
        <v>4.166666666666663E-2</v>
      </c>
      <c r="R63" s="71">
        <f t="shared" si="6"/>
        <v>43323</v>
      </c>
      <c r="S63" s="66" t="s">
        <v>86</v>
      </c>
      <c r="T63" s="64">
        <v>0.29166666666666669</v>
      </c>
      <c r="U63" s="64">
        <v>0.33333333333333331</v>
      </c>
      <c r="V63" s="65">
        <f t="shared" si="7"/>
        <v>4.166666666666663E-2</v>
      </c>
      <c r="W63" s="72">
        <f t="shared" si="8"/>
        <v>0.12499999999999989</v>
      </c>
    </row>
    <row r="64" spans="1:23" x14ac:dyDescent="0.25">
      <c r="A64" s="75"/>
      <c r="B64" s="75"/>
      <c r="C64" s="83" t="s">
        <v>154</v>
      </c>
      <c r="D64" s="63">
        <v>43309</v>
      </c>
      <c r="E64" s="64">
        <v>0.29166666666666669</v>
      </c>
      <c r="F64" s="64">
        <v>0.33333333333333331</v>
      </c>
      <c r="G64" s="65">
        <f t="shared" si="1"/>
        <v>4.166666666666663E-2</v>
      </c>
      <c r="H64" s="66">
        <f t="shared" si="2"/>
        <v>43310</v>
      </c>
      <c r="I64" s="66" t="s">
        <v>85</v>
      </c>
      <c r="J64" s="67">
        <v>0.29166666666666669</v>
      </c>
      <c r="K64" s="67">
        <v>0.33333333333333331</v>
      </c>
      <c r="L64" s="65">
        <f t="shared" si="3"/>
        <v>0</v>
      </c>
      <c r="M64" s="68">
        <f t="shared" si="4"/>
        <v>43316</v>
      </c>
      <c r="N64" s="69" t="s">
        <v>86</v>
      </c>
      <c r="O64" s="70">
        <v>0.29166666666666669</v>
      </c>
      <c r="P64" s="70">
        <v>0.33333333333333331</v>
      </c>
      <c r="Q64" s="65">
        <f t="shared" si="5"/>
        <v>4.166666666666663E-2</v>
      </c>
      <c r="R64" s="71">
        <f t="shared" si="6"/>
        <v>43324</v>
      </c>
      <c r="S64" s="66" t="s">
        <v>86</v>
      </c>
      <c r="T64" s="64">
        <v>0.29166666666666669</v>
      </c>
      <c r="U64" s="64">
        <v>0.33333333333333331</v>
      </c>
      <c r="V64" s="65">
        <f t="shared" si="7"/>
        <v>4.166666666666663E-2</v>
      </c>
      <c r="W64" s="72">
        <f t="shared" si="8"/>
        <v>0.12499999999999989</v>
      </c>
    </row>
    <row r="65" spans="1:23" x14ac:dyDescent="0.25">
      <c r="A65" s="75"/>
      <c r="B65" s="75"/>
      <c r="C65" s="83" t="s">
        <v>155</v>
      </c>
      <c r="D65" s="63">
        <v>43310</v>
      </c>
      <c r="E65" s="64">
        <v>0.29166666666666669</v>
      </c>
      <c r="F65" s="64">
        <v>0.33333333333333331</v>
      </c>
      <c r="G65" s="65">
        <f t="shared" si="1"/>
        <v>4.166666666666663E-2</v>
      </c>
      <c r="H65" s="66">
        <f t="shared" si="2"/>
        <v>43311</v>
      </c>
      <c r="I65" s="66" t="s">
        <v>85</v>
      </c>
      <c r="J65" s="67">
        <v>0.29166666666666669</v>
      </c>
      <c r="K65" s="67">
        <v>0.33333333333333331</v>
      </c>
      <c r="L65" s="65">
        <f t="shared" si="3"/>
        <v>0</v>
      </c>
      <c r="M65" s="68">
        <f t="shared" si="4"/>
        <v>43317</v>
      </c>
      <c r="N65" s="69" t="s">
        <v>86</v>
      </c>
      <c r="O65" s="70">
        <v>0.29166666666666669</v>
      </c>
      <c r="P65" s="70">
        <v>0.33333333333333331</v>
      </c>
      <c r="Q65" s="65">
        <f t="shared" si="5"/>
        <v>4.166666666666663E-2</v>
      </c>
      <c r="R65" s="71">
        <f t="shared" si="6"/>
        <v>43325</v>
      </c>
      <c r="S65" s="66" t="s">
        <v>86</v>
      </c>
      <c r="T65" s="64">
        <v>0.29166666666666669</v>
      </c>
      <c r="U65" s="64">
        <v>0.33333333333333331</v>
      </c>
      <c r="V65" s="65">
        <f t="shared" si="7"/>
        <v>4.166666666666663E-2</v>
      </c>
      <c r="W65" s="72">
        <f t="shared" si="8"/>
        <v>0.12499999999999989</v>
      </c>
    </row>
    <row r="66" spans="1:23" x14ac:dyDescent="0.25">
      <c r="A66" s="75"/>
      <c r="B66" s="75"/>
      <c r="C66" s="83" t="s">
        <v>156</v>
      </c>
      <c r="D66" s="63">
        <v>43311</v>
      </c>
      <c r="E66" s="64">
        <v>0.29166666666666669</v>
      </c>
      <c r="F66" s="64">
        <v>0.33333333333333331</v>
      </c>
      <c r="G66" s="65">
        <f t="shared" si="1"/>
        <v>4.166666666666663E-2</v>
      </c>
      <c r="H66" s="66">
        <f t="shared" si="2"/>
        <v>43312</v>
      </c>
      <c r="I66" s="66" t="s">
        <v>85</v>
      </c>
      <c r="J66" s="67">
        <v>0.29166666666666669</v>
      </c>
      <c r="K66" s="67">
        <v>0.33333333333333331</v>
      </c>
      <c r="L66" s="65">
        <f t="shared" si="3"/>
        <v>0</v>
      </c>
      <c r="M66" s="68">
        <f t="shared" si="4"/>
        <v>43318</v>
      </c>
      <c r="N66" s="69" t="s">
        <v>86</v>
      </c>
      <c r="O66" s="70">
        <v>0.29166666666666669</v>
      </c>
      <c r="P66" s="70">
        <v>0.33333333333333331</v>
      </c>
      <c r="Q66" s="65">
        <f t="shared" si="5"/>
        <v>4.166666666666663E-2</v>
      </c>
      <c r="R66" s="71">
        <f t="shared" si="6"/>
        <v>43326</v>
      </c>
      <c r="S66" s="66" t="s">
        <v>86</v>
      </c>
      <c r="T66" s="64">
        <v>0.29166666666666669</v>
      </c>
      <c r="U66" s="64">
        <v>0.33333333333333331</v>
      </c>
      <c r="V66" s="65">
        <f t="shared" si="7"/>
        <v>4.166666666666663E-2</v>
      </c>
      <c r="W66" s="72">
        <f t="shared" si="8"/>
        <v>0.12499999999999989</v>
      </c>
    </row>
    <row r="67" spans="1:23" ht="29.25" customHeight="1" x14ac:dyDescent="0.25">
      <c r="A67" s="75"/>
      <c r="B67" s="75"/>
      <c r="C67" s="83" t="s">
        <v>157</v>
      </c>
      <c r="D67" s="63">
        <v>43312</v>
      </c>
      <c r="E67" s="64">
        <v>0.29166666666666669</v>
      </c>
      <c r="F67" s="64">
        <v>0.33333333333333331</v>
      </c>
      <c r="G67" s="65">
        <f t="shared" si="1"/>
        <v>4.166666666666663E-2</v>
      </c>
      <c r="H67" s="66">
        <f t="shared" si="2"/>
        <v>43313</v>
      </c>
      <c r="I67" s="66" t="s">
        <v>85</v>
      </c>
      <c r="J67" s="67">
        <v>0.29166666666666669</v>
      </c>
      <c r="K67" s="67">
        <v>0.33333333333333331</v>
      </c>
      <c r="L67" s="65">
        <f t="shared" si="3"/>
        <v>0</v>
      </c>
      <c r="M67" s="68">
        <f t="shared" si="4"/>
        <v>43319</v>
      </c>
      <c r="N67" s="69" t="s">
        <v>86</v>
      </c>
      <c r="O67" s="70">
        <v>0.29166666666666669</v>
      </c>
      <c r="P67" s="70">
        <v>0.33333333333333331</v>
      </c>
      <c r="Q67" s="65">
        <f t="shared" si="5"/>
        <v>4.166666666666663E-2</v>
      </c>
      <c r="R67" s="71">
        <f t="shared" si="6"/>
        <v>43327</v>
      </c>
      <c r="S67" s="66" t="s">
        <v>86</v>
      </c>
      <c r="T67" s="64">
        <v>0.29166666666666669</v>
      </c>
      <c r="U67" s="64">
        <v>0.33333333333333331</v>
      </c>
      <c r="V67" s="65">
        <f t="shared" si="7"/>
        <v>4.166666666666663E-2</v>
      </c>
      <c r="W67" s="72">
        <f t="shared" si="8"/>
        <v>0.12499999999999989</v>
      </c>
    </row>
    <row r="68" spans="1:23" ht="35.25" customHeight="1" x14ac:dyDescent="0.25">
      <c r="A68" s="75"/>
      <c r="B68" s="75"/>
      <c r="C68" s="83" t="s">
        <v>158</v>
      </c>
      <c r="D68" s="63">
        <v>43313</v>
      </c>
      <c r="E68" s="64">
        <v>0.29166666666666669</v>
      </c>
      <c r="F68" s="64">
        <v>0.33333333333333331</v>
      </c>
      <c r="G68" s="65">
        <f t="shared" si="1"/>
        <v>4.166666666666663E-2</v>
      </c>
      <c r="H68" s="66">
        <f t="shared" si="2"/>
        <v>43314</v>
      </c>
      <c r="I68" s="66" t="s">
        <v>85</v>
      </c>
      <c r="J68" s="67">
        <v>0.29166666666666669</v>
      </c>
      <c r="K68" s="67">
        <v>0.33333333333333331</v>
      </c>
      <c r="L68" s="65">
        <f t="shared" si="3"/>
        <v>0</v>
      </c>
      <c r="M68" s="68">
        <f t="shared" si="4"/>
        <v>43320</v>
      </c>
      <c r="N68" s="69" t="s">
        <v>86</v>
      </c>
      <c r="O68" s="70">
        <v>0.29166666666666669</v>
      </c>
      <c r="P68" s="70">
        <v>0.33333333333333331</v>
      </c>
      <c r="Q68" s="65">
        <f t="shared" si="5"/>
        <v>4.166666666666663E-2</v>
      </c>
      <c r="R68" s="71">
        <f t="shared" si="6"/>
        <v>43328</v>
      </c>
      <c r="S68" s="66" t="s">
        <v>86</v>
      </c>
      <c r="T68" s="64">
        <v>0.29166666666666669</v>
      </c>
      <c r="U68" s="64">
        <v>0.33333333333333331</v>
      </c>
      <c r="V68" s="65">
        <f t="shared" si="7"/>
        <v>4.166666666666663E-2</v>
      </c>
      <c r="W68" s="72">
        <f t="shared" si="8"/>
        <v>0.12499999999999989</v>
      </c>
    </row>
    <row r="69" spans="1:23" ht="54" customHeight="1" x14ac:dyDescent="0.25">
      <c r="A69" s="75"/>
      <c r="B69" s="75"/>
      <c r="C69" s="83" t="s">
        <v>161</v>
      </c>
      <c r="D69" s="63">
        <v>43314</v>
      </c>
      <c r="E69" s="64">
        <v>0.29166666666666669</v>
      </c>
      <c r="F69" s="64">
        <v>0.33333333333333331</v>
      </c>
      <c r="G69" s="65">
        <f t="shared" ref="G69:G73" si="9">F69-E69</f>
        <v>4.166666666666663E-2</v>
      </c>
      <c r="H69" s="66">
        <f t="shared" ref="H69:H73" si="10">IF(D69="","",D69+DAY(1))</f>
        <v>43315</v>
      </c>
      <c r="I69" s="66" t="s">
        <v>85</v>
      </c>
      <c r="J69" s="67">
        <v>0.29166666666666669</v>
      </c>
      <c r="K69" s="67">
        <v>0.33333333333333331</v>
      </c>
      <c r="L69" s="65">
        <f t="shared" ref="L69:L73" si="11">IF(I69="sim",K69-J69,0)</f>
        <v>0</v>
      </c>
      <c r="M69" s="68">
        <f t="shared" ref="M69:M73" si="12">IF(D69="","",D69+DAY(7))</f>
        <v>43321</v>
      </c>
      <c r="N69" s="69" t="s">
        <v>86</v>
      </c>
      <c r="O69" s="70">
        <v>0.29166666666666669</v>
      </c>
      <c r="P69" s="70">
        <v>0.33333333333333331</v>
      </c>
      <c r="Q69" s="65">
        <f t="shared" ref="Q69:Q73" si="13">IF(N69="sim",P69-O69,0)</f>
        <v>4.166666666666663E-2</v>
      </c>
      <c r="R69" s="71">
        <f t="shared" ref="R69:R73" si="14">IF(D69="","",D69+DAY(15))</f>
        <v>43329</v>
      </c>
      <c r="S69" s="66" t="s">
        <v>86</v>
      </c>
      <c r="T69" s="64">
        <v>0.29166666666666669</v>
      </c>
      <c r="U69" s="64">
        <v>0.33333333333333331</v>
      </c>
      <c r="V69" s="65">
        <f t="shared" ref="V69:V73" si="15">IF(S69="sim",U69-T69,0)</f>
        <v>4.166666666666663E-2</v>
      </c>
      <c r="W69" s="72">
        <f t="shared" ref="W69:W73" si="16">G69+L69+Q69+V69</f>
        <v>0.12499999999999989</v>
      </c>
    </row>
    <row r="70" spans="1:23" ht="45" x14ac:dyDescent="0.25">
      <c r="A70" s="75"/>
      <c r="B70" s="75"/>
      <c r="C70" s="83" t="s">
        <v>159</v>
      </c>
      <c r="D70" s="63">
        <v>43315</v>
      </c>
      <c r="E70" s="64">
        <v>0.29166666666666669</v>
      </c>
      <c r="F70" s="64">
        <v>0.33333333333333331</v>
      </c>
      <c r="G70" s="65">
        <f t="shared" si="9"/>
        <v>4.166666666666663E-2</v>
      </c>
      <c r="H70" s="66">
        <f t="shared" si="10"/>
        <v>43316</v>
      </c>
      <c r="I70" s="66" t="s">
        <v>85</v>
      </c>
      <c r="J70" s="67">
        <v>0.29166666666666669</v>
      </c>
      <c r="K70" s="67">
        <v>0.33333333333333331</v>
      </c>
      <c r="L70" s="65">
        <f t="shared" si="11"/>
        <v>0</v>
      </c>
      <c r="M70" s="68">
        <f t="shared" si="12"/>
        <v>43322</v>
      </c>
      <c r="N70" s="69" t="s">
        <v>86</v>
      </c>
      <c r="O70" s="70">
        <v>0.29166666666666669</v>
      </c>
      <c r="P70" s="70">
        <v>0.33333333333333331</v>
      </c>
      <c r="Q70" s="65">
        <f t="shared" si="13"/>
        <v>4.166666666666663E-2</v>
      </c>
      <c r="R70" s="71">
        <f t="shared" si="14"/>
        <v>43330</v>
      </c>
      <c r="S70" s="66" t="s">
        <v>86</v>
      </c>
      <c r="T70" s="64">
        <v>0.29166666666666669</v>
      </c>
      <c r="U70" s="64">
        <v>0.33333333333333331</v>
      </c>
      <c r="V70" s="65">
        <f t="shared" si="15"/>
        <v>4.166666666666663E-2</v>
      </c>
      <c r="W70" s="72">
        <f t="shared" si="16"/>
        <v>0.12499999999999989</v>
      </c>
    </row>
    <row r="71" spans="1:23" ht="45" x14ac:dyDescent="0.25">
      <c r="A71" s="75"/>
      <c r="B71" s="75"/>
      <c r="C71" s="83" t="s">
        <v>160</v>
      </c>
      <c r="D71" s="63">
        <v>43316</v>
      </c>
      <c r="E71" s="64">
        <v>0.29166666666666669</v>
      </c>
      <c r="F71" s="64">
        <v>0.33333333333333331</v>
      </c>
      <c r="G71" s="65">
        <f t="shared" si="9"/>
        <v>4.166666666666663E-2</v>
      </c>
      <c r="H71" s="71">
        <f t="shared" si="10"/>
        <v>43317</v>
      </c>
      <c r="I71" s="71" t="s">
        <v>85</v>
      </c>
      <c r="J71" s="64">
        <v>0.29166666666666669</v>
      </c>
      <c r="K71" s="64">
        <v>0.33333333333333331</v>
      </c>
      <c r="L71" s="65">
        <f t="shared" si="11"/>
        <v>0</v>
      </c>
      <c r="M71" s="68">
        <f t="shared" si="12"/>
        <v>43323</v>
      </c>
      <c r="N71" s="69" t="s">
        <v>86</v>
      </c>
      <c r="O71" s="70">
        <v>0.29166666666666669</v>
      </c>
      <c r="P71" s="70">
        <v>0.33333333333333331</v>
      </c>
      <c r="Q71" s="65">
        <f t="shared" si="13"/>
        <v>4.166666666666663E-2</v>
      </c>
      <c r="R71" s="71">
        <f t="shared" si="14"/>
        <v>43331</v>
      </c>
      <c r="S71" s="71" t="s">
        <v>86</v>
      </c>
      <c r="T71" s="64">
        <v>0.29166666666666669</v>
      </c>
      <c r="U71" s="64">
        <v>0.33333333333333331</v>
      </c>
      <c r="V71" s="65">
        <f t="shared" si="15"/>
        <v>4.166666666666663E-2</v>
      </c>
      <c r="W71" s="72">
        <f t="shared" si="16"/>
        <v>0.12499999999999989</v>
      </c>
    </row>
    <row r="72" spans="1:23" x14ac:dyDescent="0.25">
      <c r="A72" s="75"/>
      <c r="B72" s="75"/>
      <c r="C72" s="84"/>
      <c r="D72" s="63">
        <v>43317</v>
      </c>
      <c r="E72" s="64">
        <v>0.29166666666666669</v>
      </c>
      <c r="F72" s="64">
        <v>0.33333333333333331</v>
      </c>
      <c r="G72" s="65">
        <f t="shared" si="9"/>
        <v>4.166666666666663E-2</v>
      </c>
      <c r="H72" s="71">
        <f t="shared" si="10"/>
        <v>43318</v>
      </c>
      <c r="I72" s="71" t="s">
        <v>85</v>
      </c>
      <c r="J72" s="64">
        <v>0.29166666666666669</v>
      </c>
      <c r="K72" s="64">
        <v>0.33333333333333331</v>
      </c>
      <c r="L72" s="65">
        <f t="shared" si="11"/>
        <v>0</v>
      </c>
      <c r="M72" s="68">
        <f t="shared" si="12"/>
        <v>43324</v>
      </c>
      <c r="N72" s="69" t="s">
        <v>86</v>
      </c>
      <c r="O72" s="70">
        <v>0.29166666666666669</v>
      </c>
      <c r="P72" s="70">
        <v>0.33333333333333331</v>
      </c>
      <c r="Q72" s="65">
        <f t="shared" si="13"/>
        <v>4.166666666666663E-2</v>
      </c>
      <c r="R72" s="71">
        <f t="shared" si="14"/>
        <v>43332</v>
      </c>
      <c r="S72" s="71" t="s">
        <v>86</v>
      </c>
      <c r="T72" s="64">
        <v>0.29166666666666669</v>
      </c>
      <c r="U72" s="64">
        <v>0.33333333333333331</v>
      </c>
      <c r="V72" s="65">
        <f t="shared" si="15"/>
        <v>4.166666666666663E-2</v>
      </c>
      <c r="W72" s="72">
        <f t="shared" si="16"/>
        <v>0.12499999999999989</v>
      </c>
    </row>
    <row r="73" spans="1:23" ht="15.75" thickBot="1" x14ac:dyDescent="0.3">
      <c r="A73" s="75"/>
      <c r="B73" s="75"/>
      <c r="C73" s="85"/>
      <c r="D73" s="86">
        <v>43318</v>
      </c>
      <c r="E73" s="87">
        <v>0.29166666666666669</v>
      </c>
      <c r="F73" s="87">
        <v>0.33333333333333331</v>
      </c>
      <c r="G73" s="88">
        <f t="shared" si="9"/>
        <v>4.166666666666663E-2</v>
      </c>
      <c r="H73" s="89">
        <f t="shared" si="10"/>
        <v>43319</v>
      </c>
      <c r="I73" s="89" t="s">
        <v>85</v>
      </c>
      <c r="J73" s="87">
        <v>0.29166666666666669</v>
      </c>
      <c r="K73" s="87">
        <v>0.33333333333333331</v>
      </c>
      <c r="L73" s="88">
        <f t="shared" si="11"/>
        <v>0</v>
      </c>
      <c r="M73" s="90">
        <f t="shared" si="12"/>
        <v>43325</v>
      </c>
      <c r="N73" s="91" t="s">
        <v>86</v>
      </c>
      <c r="O73" s="92">
        <v>0.29166666666666669</v>
      </c>
      <c r="P73" s="92">
        <v>0.33333333333333331</v>
      </c>
      <c r="Q73" s="88">
        <f t="shared" si="13"/>
        <v>4.166666666666663E-2</v>
      </c>
      <c r="R73" s="89">
        <f t="shared" si="14"/>
        <v>43333</v>
      </c>
      <c r="S73" s="89" t="s">
        <v>86</v>
      </c>
      <c r="T73" s="87">
        <v>0.29166666666666669</v>
      </c>
      <c r="U73" s="87">
        <v>0.33333333333333331</v>
      </c>
      <c r="V73" s="88">
        <f t="shared" si="15"/>
        <v>4.166666666666663E-2</v>
      </c>
      <c r="W73" s="93">
        <f t="shared" si="16"/>
        <v>0.12499999999999989</v>
      </c>
    </row>
    <row r="74" spans="1:23" ht="15.75" thickBot="1" x14ac:dyDescent="0.3">
      <c r="A74" s="74"/>
      <c r="B74" s="74"/>
      <c r="C74" s="123" t="s">
        <v>87</v>
      </c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5"/>
    </row>
    <row r="75" spans="1:23" x14ac:dyDescent="0.25">
      <c r="A75" s="74"/>
      <c r="B75" s="74"/>
      <c r="C75" s="114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6"/>
    </row>
    <row r="76" spans="1:23" x14ac:dyDescent="0.25">
      <c r="A76" s="74"/>
      <c r="B76" s="74"/>
      <c r="C76" s="117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9"/>
    </row>
    <row r="77" spans="1:23" x14ac:dyDescent="0.25">
      <c r="A77" s="74"/>
      <c r="B77" s="74"/>
      <c r="C77" s="117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9"/>
    </row>
    <row r="78" spans="1:23" x14ac:dyDescent="0.25">
      <c r="A78" s="74"/>
      <c r="B78" s="74"/>
      <c r="C78" s="117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9"/>
    </row>
    <row r="79" spans="1:23" ht="15.75" thickBot="1" x14ac:dyDescent="0.3">
      <c r="A79" s="74"/>
      <c r="B79" s="74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2"/>
    </row>
    <row r="80" spans="1:23" x14ac:dyDescent="0.25">
      <c r="A80" s="74"/>
      <c r="B80" s="74"/>
    </row>
  </sheetData>
  <sheetProtection algorithmName="SHA-512" hashValue="RwbItep7GrgdljMjTLTSUXDZtFhOfb7VpUvG/8KBL6PBYjW+ci7jXKv1tGaAaBSdxwCFMdBtKUewMb97YNd+rw==" saltValue="3Q49CUup9iaa0il/aovC4g==" spinCount="100000" sheet="1" selectLockedCells="1"/>
  <mergeCells count="2">
    <mergeCell ref="C75:Q79"/>
    <mergeCell ref="C74:Q74"/>
  </mergeCells>
  <dataValidations count="1">
    <dataValidation type="list" allowBlank="1" showInputMessage="1" showErrorMessage="1" sqref="I7:I73 S7:S73 N7:N73" xr:uid="{00000000-0002-0000-0400-000000000000}">
      <formula1>"Sim, Não"</formula1>
    </dataValidation>
  </dataValidations>
  <hyperlinks>
    <hyperlink ref="A7:B7" location="'D1'!B7" display="'D1'!B7" xr:uid="{00000000-0004-0000-0400-000008000000}"/>
    <hyperlink ref="A8:B8" location="'D2'!B8" display="'D2'!B8" xr:uid="{00000000-0004-0000-0400-000009000000}"/>
    <hyperlink ref="B7" location="'Conhecimentos Básicos'!A1" display="'Conhecimentos Básicos'!A1" xr:uid="{EC57116B-05F2-4E1E-90FE-ACAA60221B93}"/>
    <hyperlink ref="B8" location="'Conhecimento Específicos'!A1" display="'Conhecimento Específicos'!A1" xr:uid="{5CE2E5CD-C3F2-47A4-B0A1-DC9A2899ECDC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3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6" t="s">
        <v>0</v>
      </c>
      <c r="B6" s="27" t="s">
        <v>78</v>
      </c>
      <c r="C6" s="17" t="s">
        <v>79</v>
      </c>
      <c r="D6" s="18" t="s">
        <v>80</v>
      </c>
      <c r="E6" s="19" t="s">
        <v>81</v>
      </c>
      <c r="F6" s="19" t="s">
        <v>82</v>
      </c>
      <c r="G6" s="20">
        <f>SUM(G7:G17)</f>
        <v>0.45833333333333293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SUM(L7:L17)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SUM(Q7:Q17)</f>
        <v>0.45833333333333293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SUM(V7:V17)</f>
        <v>0.45833333333333293</v>
      </c>
      <c r="W6" s="24">
        <f>SUM(W7:W17)</f>
        <v>1.3749999999999991</v>
      </c>
    </row>
    <row r="7" spans="1:23" ht="30" x14ac:dyDescent="0.25">
      <c r="A7" s="73">
        <v>1</v>
      </c>
      <c r="B7" s="73" t="str">
        <f>Cronograma!B10</f>
        <v>Conhecimentos Básicos</v>
      </c>
      <c r="C7" s="81" t="s">
        <v>162</v>
      </c>
      <c r="D7" s="63">
        <v>43249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43250</v>
      </c>
      <c r="I7" s="66" t="s">
        <v>85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43256</v>
      </c>
      <c r="N7" s="69" t="s">
        <v>86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43264</v>
      </c>
      <c r="S7" s="66" t="s">
        <v>86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ht="105" x14ac:dyDescent="0.25">
      <c r="A8" s="62">
        <v>2</v>
      </c>
      <c r="B8" s="62" t="str">
        <f>Cronograma!B11</f>
        <v>Conhecimentos Específicos</v>
      </c>
      <c r="C8" s="82" t="s">
        <v>163</v>
      </c>
      <c r="D8" s="63">
        <v>43250</v>
      </c>
      <c r="E8" s="64">
        <v>0.29166666666666669</v>
      </c>
      <c r="F8" s="64">
        <v>0.33333333333333331</v>
      </c>
      <c r="G8" s="65">
        <f t="shared" ref="G8:G17" si="1">F8-E8</f>
        <v>4.166666666666663E-2</v>
      </c>
      <c r="H8" s="66">
        <f t="shared" ref="H8:H17" si="2">IF(D8="","",D8+DAY(1))</f>
        <v>43251</v>
      </c>
      <c r="I8" s="66" t="s">
        <v>85</v>
      </c>
      <c r="J8" s="67">
        <v>0.29166666666666669</v>
      </c>
      <c r="K8" s="67">
        <v>0.33333333333333331</v>
      </c>
      <c r="L8" s="65">
        <f t="shared" ref="L8:L17" si="3">IF(I8="sim",K8-J8,0)</f>
        <v>0</v>
      </c>
      <c r="M8" s="68">
        <f t="shared" ref="M8:M17" si="4">IF(D8="","",D8+DAY(7))</f>
        <v>43257</v>
      </c>
      <c r="N8" s="69" t="s">
        <v>86</v>
      </c>
      <c r="O8" s="70">
        <v>0.29166666666666669</v>
      </c>
      <c r="P8" s="70">
        <v>0.33333333333333331</v>
      </c>
      <c r="Q8" s="65">
        <f t="shared" ref="Q8:Q17" si="5">IF(N8="sim",P8-O8,0)</f>
        <v>4.166666666666663E-2</v>
      </c>
      <c r="R8" s="71">
        <f t="shared" ref="R8:R17" si="6">IF(D8="","",D8+DAY(15))</f>
        <v>43265</v>
      </c>
      <c r="S8" s="66" t="s">
        <v>86</v>
      </c>
      <c r="T8" s="64">
        <v>0.29166666666666669</v>
      </c>
      <c r="U8" s="64">
        <v>0.33333333333333331</v>
      </c>
      <c r="V8" s="65">
        <f t="shared" ref="V8:V17" si="7">IF(S8="sim",U8-T8,0)</f>
        <v>4.166666666666663E-2</v>
      </c>
      <c r="W8" s="72">
        <f t="shared" ref="W8:W17" si="8">G8+L8+Q8+V8</f>
        <v>0.12499999999999989</v>
      </c>
    </row>
    <row r="9" spans="1:23" ht="75" x14ac:dyDescent="0.25">
      <c r="A9" s="78"/>
      <c r="B9" s="78"/>
      <c r="C9" s="82" t="s">
        <v>164</v>
      </c>
      <c r="D9" s="63">
        <v>43251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43252</v>
      </c>
      <c r="I9" s="66" t="s">
        <v>85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43258</v>
      </c>
      <c r="N9" s="69" t="s">
        <v>86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43266</v>
      </c>
      <c r="S9" s="66" t="s">
        <v>86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ht="30" x14ac:dyDescent="0.25">
      <c r="A10" s="78"/>
      <c r="B10" s="78"/>
      <c r="C10" s="82" t="s">
        <v>165</v>
      </c>
      <c r="D10" s="63">
        <v>43252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43253</v>
      </c>
      <c r="I10" s="66" t="s">
        <v>85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43259</v>
      </c>
      <c r="N10" s="69" t="s">
        <v>86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43267</v>
      </c>
      <c r="S10" s="66" t="s">
        <v>86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30" x14ac:dyDescent="0.25">
      <c r="A11" s="78"/>
      <c r="B11" s="78"/>
      <c r="C11" s="82" t="s">
        <v>166</v>
      </c>
      <c r="D11" s="63">
        <v>43253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43254</v>
      </c>
      <c r="I11" s="66" t="s">
        <v>85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43260</v>
      </c>
      <c r="N11" s="69" t="s">
        <v>86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43268</v>
      </c>
      <c r="S11" s="66" t="s">
        <v>86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ht="60" x14ac:dyDescent="0.25">
      <c r="A12" s="78"/>
      <c r="B12" s="78"/>
      <c r="C12" s="82" t="s">
        <v>167</v>
      </c>
      <c r="D12" s="63">
        <v>43254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43255</v>
      </c>
      <c r="I12" s="66" t="s">
        <v>85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43261</v>
      </c>
      <c r="N12" s="69" t="s">
        <v>86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43269</v>
      </c>
      <c r="S12" s="66" t="s">
        <v>86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ht="120" x14ac:dyDescent="0.25">
      <c r="A13" s="78"/>
      <c r="B13" s="78"/>
      <c r="C13" s="82" t="s">
        <v>168</v>
      </c>
      <c r="D13" s="63">
        <v>43255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43256</v>
      </c>
      <c r="I13" s="66" t="s">
        <v>85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43262</v>
      </c>
      <c r="N13" s="69" t="s">
        <v>86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43270</v>
      </c>
      <c r="S13" s="66" t="s">
        <v>86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ht="60" x14ac:dyDescent="0.25">
      <c r="A14" s="78"/>
      <c r="B14" s="78"/>
      <c r="C14" s="82" t="s">
        <v>169</v>
      </c>
      <c r="D14" s="63">
        <v>43256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71">
        <f t="shared" si="2"/>
        <v>43257</v>
      </c>
      <c r="I14" s="71" t="s">
        <v>85</v>
      </c>
      <c r="J14" s="64">
        <v>0.29166666666666669</v>
      </c>
      <c r="K14" s="64">
        <v>0.33333333333333331</v>
      </c>
      <c r="L14" s="65">
        <f t="shared" si="3"/>
        <v>0</v>
      </c>
      <c r="M14" s="68">
        <f t="shared" si="4"/>
        <v>43263</v>
      </c>
      <c r="N14" s="69" t="s">
        <v>86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43271</v>
      </c>
      <c r="S14" s="71" t="s">
        <v>86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x14ac:dyDescent="0.25">
      <c r="A15" s="78"/>
      <c r="B15" s="78"/>
      <c r="C15" s="83"/>
      <c r="D15" s="63">
        <v>43257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71">
        <f t="shared" si="2"/>
        <v>43258</v>
      </c>
      <c r="I15" s="71" t="s">
        <v>85</v>
      </c>
      <c r="J15" s="64">
        <v>0.29166666666666669</v>
      </c>
      <c r="K15" s="64">
        <v>0.33333333333333331</v>
      </c>
      <c r="L15" s="65">
        <f t="shared" si="3"/>
        <v>0</v>
      </c>
      <c r="M15" s="68">
        <f t="shared" si="4"/>
        <v>43264</v>
      </c>
      <c r="N15" s="69" t="s">
        <v>86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43272</v>
      </c>
      <c r="S15" s="71" t="s">
        <v>86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x14ac:dyDescent="0.25">
      <c r="A16" s="78"/>
      <c r="B16" s="78"/>
      <c r="C16" s="83"/>
      <c r="D16" s="63">
        <v>43258</v>
      </c>
      <c r="E16" s="64">
        <v>0.29166666666666669</v>
      </c>
      <c r="F16" s="64">
        <v>0.33333333333333331</v>
      </c>
      <c r="G16" s="65">
        <f t="shared" si="1"/>
        <v>4.166666666666663E-2</v>
      </c>
      <c r="H16" s="71">
        <f t="shared" si="2"/>
        <v>43259</v>
      </c>
      <c r="I16" s="71" t="s">
        <v>85</v>
      </c>
      <c r="J16" s="64">
        <v>0.29166666666666669</v>
      </c>
      <c r="K16" s="64">
        <v>0.33333333333333331</v>
      </c>
      <c r="L16" s="65">
        <f t="shared" si="3"/>
        <v>0</v>
      </c>
      <c r="M16" s="68">
        <f t="shared" si="4"/>
        <v>43265</v>
      </c>
      <c r="N16" s="69" t="s">
        <v>86</v>
      </c>
      <c r="O16" s="70">
        <v>0.29166666666666669</v>
      </c>
      <c r="P16" s="70">
        <v>0.33333333333333331</v>
      </c>
      <c r="Q16" s="65">
        <f t="shared" si="5"/>
        <v>4.166666666666663E-2</v>
      </c>
      <c r="R16" s="71">
        <f t="shared" si="6"/>
        <v>43273</v>
      </c>
      <c r="S16" s="71" t="s">
        <v>86</v>
      </c>
      <c r="T16" s="64">
        <v>0.29166666666666669</v>
      </c>
      <c r="U16" s="64">
        <v>0.33333333333333331</v>
      </c>
      <c r="V16" s="65">
        <f t="shared" si="7"/>
        <v>4.166666666666663E-2</v>
      </c>
      <c r="W16" s="72">
        <f t="shared" si="8"/>
        <v>0.12499999999999989</v>
      </c>
    </row>
    <row r="17" spans="1:23" ht="15.75" thickBot="1" x14ac:dyDescent="0.3">
      <c r="A17" s="79"/>
      <c r="B17" s="79"/>
      <c r="C17" s="94"/>
      <c r="D17" s="95">
        <v>43259</v>
      </c>
      <c r="E17" s="96">
        <v>0.29166666666666669</v>
      </c>
      <c r="F17" s="96">
        <v>0.33333333333333331</v>
      </c>
      <c r="G17" s="97">
        <f t="shared" si="1"/>
        <v>4.166666666666663E-2</v>
      </c>
      <c r="H17" s="98">
        <f t="shared" si="2"/>
        <v>43260</v>
      </c>
      <c r="I17" s="98" t="s">
        <v>85</v>
      </c>
      <c r="J17" s="96">
        <v>0.29166666666666669</v>
      </c>
      <c r="K17" s="96">
        <v>0.33333333333333331</v>
      </c>
      <c r="L17" s="97">
        <f t="shared" si="3"/>
        <v>0</v>
      </c>
      <c r="M17" s="99">
        <f t="shared" si="4"/>
        <v>43266</v>
      </c>
      <c r="N17" s="100" t="s">
        <v>86</v>
      </c>
      <c r="O17" s="101">
        <v>0.29166666666666669</v>
      </c>
      <c r="P17" s="101">
        <v>0.33333333333333331</v>
      </c>
      <c r="Q17" s="97">
        <f t="shared" si="5"/>
        <v>4.166666666666663E-2</v>
      </c>
      <c r="R17" s="98">
        <f t="shared" si="6"/>
        <v>43274</v>
      </c>
      <c r="S17" s="98" t="s">
        <v>86</v>
      </c>
      <c r="T17" s="96">
        <v>0.29166666666666669</v>
      </c>
      <c r="U17" s="96">
        <v>0.33333333333333331</v>
      </c>
      <c r="V17" s="97">
        <f t="shared" si="7"/>
        <v>4.166666666666663E-2</v>
      </c>
      <c r="W17" s="102">
        <f t="shared" si="8"/>
        <v>0.12499999999999989</v>
      </c>
    </row>
    <row r="18" spans="1:23" ht="15.75" thickBot="1" x14ac:dyDescent="0.3">
      <c r="C18" s="123" t="s">
        <v>87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</row>
    <row r="19" spans="1:23" x14ac:dyDescent="0.25"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</row>
    <row r="20" spans="1:23" x14ac:dyDescent="0.25"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/>
    </row>
    <row r="21" spans="1:23" x14ac:dyDescent="0.25"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9"/>
    </row>
    <row r="22" spans="1:23" x14ac:dyDescent="0.25"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9"/>
    </row>
    <row r="23" spans="1:23" ht="15.75" thickBot="1" x14ac:dyDescent="0.3"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</row>
  </sheetData>
  <sheetProtection algorithmName="SHA-512" hashValue="KKlTNwlOqfkWZ8UMUbMJD2LAN43sMUOhVF6y443Lpl3IZNUYQjxQX3vza5sJfp/KVgGM+xz1V+tEMIe8kGUbyw==" saltValue="W1Xi3r2YuCKNLXTOzUgbKQ==" spinCount="100000" sheet="1" selectLockedCells="1"/>
  <mergeCells count="2">
    <mergeCell ref="C18:Q18"/>
    <mergeCell ref="C19:Q23"/>
  </mergeCells>
  <dataValidations count="1">
    <dataValidation type="list" allowBlank="1" showInputMessage="1" showErrorMessage="1" sqref="N7:N17 I7:I17 S7:S17" xr:uid="{00000000-0002-0000-0500-000000000000}">
      <formula1>"Sim, Não"</formula1>
    </dataValidation>
  </dataValidations>
  <hyperlinks>
    <hyperlink ref="A7:B7" location="'D1'!B7" display="'D1'!B7" xr:uid="{00000000-0004-0000-0500-000008000000}"/>
    <hyperlink ref="A8:B8" location="'D2'!B8" display="'D2'!B8" xr:uid="{00000000-0004-0000-0500-000009000000}"/>
    <hyperlink ref="B7" location="'Conhecimentos Básicos'!A1" display="'Conhecimentos Básicos'!A1" xr:uid="{F6678509-A37B-4273-8DF5-CFE96BB8F13D}"/>
    <hyperlink ref="B8" location="'Conhecimento Específicos'!A1" display="'Conhecimento Específicos'!A1" xr:uid="{73667E44-480D-4737-A9A7-0791F3B69684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Informações l Concurso</vt:lpstr>
      <vt:lpstr>Cronograma</vt:lpstr>
      <vt:lpstr>Quadro de horários</vt:lpstr>
      <vt:lpstr>Conhecimentos Básicos</vt:lpstr>
      <vt:lpstr>Conhecimento Específicos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2019-11-21T15:21:25Z</dcterms:modified>
</cp:coreProperties>
</file>