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/>
  <xr:revisionPtr revIDLastSave="0" documentId="8_{EB26B235-DFEB-4014-9283-F4CF7692CC0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Capa" sheetId="1" r:id="rId1"/>
    <sheet name="Informações l Concurso" sheetId="3" r:id="rId2"/>
    <sheet name="Cronograma" sheetId="2" r:id="rId3"/>
    <sheet name="Quadro de horários" sheetId="5" r:id="rId4"/>
    <sheet name="Conhecimentos Gerais" sheetId="6" r:id="rId5"/>
    <sheet name="Conhecimentos de Legislação" sheetId="7" r:id="rId6"/>
    <sheet name="Pedagogo" sheetId="9" r:id="rId7"/>
    <sheet name="Enfermeiro" sheetId="10" r:id="rId8"/>
    <sheet name="Técnico em Enfermagem" sheetId="11" r:id="rId9"/>
    <sheet name="Técnico em Farmácia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6" l="1"/>
  <c r="W8" i="6" s="1"/>
  <c r="H8" i="6"/>
  <c r="L8" i="6"/>
  <c r="M8" i="6"/>
  <c r="Q8" i="6"/>
  <c r="R8" i="6"/>
  <c r="V8" i="6"/>
  <c r="G9" i="6"/>
  <c r="W9" i="6" s="1"/>
  <c r="H9" i="6"/>
  <c r="L9" i="6"/>
  <c r="M9" i="6"/>
  <c r="Q9" i="6"/>
  <c r="R9" i="6"/>
  <c r="V9" i="6"/>
  <c r="G10" i="6"/>
  <c r="W10" i="6" s="1"/>
  <c r="H10" i="6"/>
  <c r="L10" i="6"/>
  <c r="M10" i="6"/>
  <c r="Q10" i="6"/>
  <c r="R10" i="6"/>
  <c r="V10" i="6"/>
  <c r="G11" i="6"/>
  <c r="W11" i="6" s="1"/>
  <c r="H11" i="6"/>
  <c r="L11" i="6"/>
  <c r="M11" i="6"/>
  <c r="Q11" i="6"/>
  <c r="R11" i="6"/>
  <c r="V11" i="6"/>
  <c r="G12" i="6"/>
  <c r="W12" i="6" s="1"/>
  <c r="H12" i="6"/>
  <c r="L12" i="6"/>
  <c r="M12" i="6"/>
  <c r="Q12" i="6"/>
  <c r="R12" i="6"/>
  <c r="V12" i="6"/>
  <c r="G13" i="6"/>
  <c r="H13" i="6"/>
  <c r="L13" i="6"/>
  <c r="M13" i="6"/>
  <c r="Q13" i="6"/>
  <c r="R13" i="6"/>
  <c r="V13" i="6"/>
  <c r="W13" i="6"/>
  <c r="G14" i="6"/>
  <c r="H14" i="6"/>
  <c r="L14" i="6"/>
  <c r="M14" i="6"/>
  <c r="Q14" i="6"/>
  <c r="R14" i="6"/>
  <c r="V14" i="6"/>
  <c r="W14" i="6"/>
  <c r="G15" i="6"/>
  <c r="H15" i="6"/>
  <c r="L15" i="6"/>
  <c r="M15" i="6"/>
  <c r="Q15" i="6"/>
  <c r="R15" i="6"/>
  <c r="V15" i="6"/>
  <c r="W15" i="6"/>
  <c r="G16" i="6"/>
  <c r="H16" i="6"/>
  <c r="L16" i="6"/>
  <c r="M16" i="6"/>
  <c r="Q16" i="6"/>
  <c r="R16" i="6"/>
  <c r="V16" i="6"/>
  <c r="W16" i="6"/>
  <c r="G17" i="6"/>
  <c r="H17" i="6"/>
  <c r="L17" i="6"/>
  <c r="M17" i="6"/>
  <c r="Q17" i="6"/>
  <c r="R17" i="6"/>
  <c r="V17" i="6"/>
  <c r="W17" i="6"/>
  <c r="G18" i="6"/>
  <c r="H18" i="6"/>
  <c r="L18" i="6"/>
  <c r="M18" i="6"/>
  <c r="Q18" i="6"/>
  <c r="R18" i="6"/>
  <c r="V18" i="6"/>
  <c r="W18" i="6"/>
  <c r="G19" i="6"/>
  <c r="H19" i="6"/>
  <c r="L19" i="6"/>
  <c r="M19" i="6"/>
  <c r="Q19" i="6"/>
  <c r="R19" i="6"/>
  <c r="V19" i="6"/>
  <c r="W19" i="6"/>
  <c r="G20" i="6"/>
  <c r="H20" i="6"/>
  <c r="L20" i="6"/>
  <c r="M20" i="6"/>
  <c r="Q20" i="6"/>
  <c r="R20" i="6"/>
  <c r="V20" i="6"/>
  <c r="W20" i="6"/>
  <c r="G21" i="6"/>
  <c r="H21" i="6"/>
  <c r="L21" i="6"/>
  <c r="M21" i="6"/>
  <c r="Q21" i="6"/>
  <c r="R21" i="6"/>
  <c r="V21" i="6"/>
  <c r="W21" i="6"/>
  <c r="G22" i="6"/>
  <c r="H22" i="6"/>
  <c r="L22" i="6"/>
  <c r="M22" i="6"/>
  <c r="Q22" i="6"/>
  <c r="R22" i="6"/>
  <c r="V22" i="6"/>
  <c r="W22" i="6"/>
  <c r="G23" i="6"/>
  <c r="H23" i="6"/>
  <c r="L23" i="6"/>
  <c r="M23" i="6"/>
  <c r="Q23" i="6"/>
  <c r="R23" i="6"/>
  <c r="V23" i="6"/>
  <c r="W23" i="6"/>
  <c r="G24" i="6"/>
  <c r="H24" i="6"/>
  <c r="L24" i="6"/>
  <c r="M24" i="6"/>
  <c r="Q24" i="6"/>
  <c r="R24" i="6"/>
  <c r="V24" i="6"/>
  <c r="W24" i="6"/>
  <c r="G25" i="6"/>
  <c r="H25" i="6"/>
  <c r="L25" i="6"/>
  <c r="M25" i="6"/>
  <c r="Q25" i="6"/>
  <c r="R25" i="6"/>
  <c r="V25" i="6"/>
  <c r="W25" i="6"/>
  <c r="G26" i="6"/>
  <c r="H26" i="6"/>
  <c r="L26" i="6"/>
  <c r="M26" i="6"/>
  <c r="Q26" i="6"/>
  <c r="R26" i="6"/>
  <c r="V26" i="6"/>
  <c r="W26" i="6"/>
  <c r="G27" i="6"/>
  <c r="H27" i="6"/>
  <c r="L27" i="6"/>
  <c r="M27" i="6"/>
  <c r="Q27" i="6"/>
  <c r="R27" i="6"/>
  <c r="V27" i="6"/>
  <c r="W27" i="6"/>
  <c r="G28" i="6"/>
  <c r="H28" i="6"/>
  <c r="L28" i="6"/>
  <c r="M28" i="6"/>
  <c r="Q28" i="6"/>
  <c r="R28" i="6"/>
  <c r="V28" i="6"/>
  <c r="W28" i="6"/>
  <c r="G29" i="6"/>
  <c r="H29" i="6"/>
  <c r="L29" i="6"/>
  <c r="M29" i="6"/>
  <c r="Q29" i="6"/>
  <c r="R29" i="6"/>
  <c r="V29" i="6"/>
  <c r="W29" i="6"/>
  <c r="G30" i="6"/>
  <c r="H30" i="6"/>
  <c r="L30" i="6"/>
  <c r="M30" i="6"/>
  <c r="Q30" i="6"/>
  <c r="R30" i="6"/>
  <c r="V30" i="6"/>
  <c r="W30" i="6"/>
  <c r="G8" i="7"/>
  <c r="H8" i="7"/>
  <c r="L8" i="7"/>
  <c r="M8" i="7"/>
  <c r="Q8" i="7"/>
  <c r="R8" i="7"/>
  <c r="V8" i="7"/>
  <c r="W8" i="7"/>
  <c r="G9" i="7"/>
  <c r="H9" i="7"/>
  <c r="L9" i="7"/>
  <c r="M9" i="7"/>
  <c r="Q9" i="7"/>
  <c r="R9" i="7"/>
  <c r="V9" i="7"/>
  <c r="W9" i="7"/>
  <c r="G10" i="7"/>
  <c r="H10" i="7"/>
  <c r="L10" i="7"/>
  <c r="M10" i="7"/>
  <c r="Q10" i="7"/>
  <c r="R10" i="7"/>
  <c r="V10" i="7"/>
  <c r="W10" i="7"/>
  <c r="G11" i="7"/>
  <c r="H11" i="7"/>
  <c r="L11" i="7"/>
  <c r="M11" i="7"/>
  <c r="Q11" i="7"/>
  <c r="R11" i="7"/>
  <c r="V11" i="7"/>
  <c r="W11" i="7"/>
  <c r="G12" i="7"/>
  <c r="H12" i="7"/>
  <c r="L12" i="7"/>
  <c r="M12" i="7"/>
  <c r="Q12" i="7"/>
  <c r="R12" i="7"/>
  <c r="V12" i="7"/>
  <c r="W12" i="7"/>
  <c r="G13" i="7"/>
  <c r="H13" i="7"/>
  <c r="L13" i="7"/>
  <c r="M13" i="7"/>
  <c r="Q13" i="7"/>
  <c r="R13" i="7"/>
  <c r="V13" i="7"/>
  <c r="W13" i="7"/>
  <c r="G14" i="7"/>
  <c r="H14" i="7"/>
  <c r="L14" i="7"/>
  <c r="M14" i="7"/>
  <c r="Q14" i="7"/>
  <c r="R14" i="7"/>
  <c r="V14" i="7"/>
  <c r="W14" i="7"/>
  <c r="G15" i="7"/>
  <c r="H15" i="7"/>
  <c r="L15" i="7"/>
  <c r="M15" i="7"/>
  <c r="Q15" i="7"/>
  <c r="R15" i="7"/>
  <c r="V15" i="7"/>
  <c r="W15" i="7"/>
  <c r="G16" i="7"/>
  <c r="H16" i="7"/>
  <c r="L16" i="7"/>
  <c r="M16" i="7"/>
  <c r="Q16" i="7"/>
  <c r="R16" i="7"/>
  <c r="V16" i="7"/>
  <c r="W16" i="7"/>
  <c r="G17" i="7"/>
  <c r="H17" i="7"/>
  <c r="L17" i="7"/>
  <c r="M17" i="7"/>
  <c r="Q17" i="7"/>
  <c r="R17" i="7"/>
  <c r="V17" i="7"/>
  <c r="W17" i="7"/>
  <c r="G18" i="7"/>
  <c r="H18" i="7"/>
  <c r="L18" i="7"/>
  <c r="M18" i="7"/>
  <c r="Q18" i="7"/>
  <c r="R18" i="7"/>
  <c r="V18" i="7"/>
  <c r="W18" i="7"/>
  <c r="G19" i="7"/>
  <c r="H19" i="7"/>
  <c r="L19" i="7"/>
  <c r="M19" i="7"/>
  <c r="Q19" i="7"/>
  <c r="R19" i="7"/>
  <c r="V19" i="7"/>
  <c r="W19" i="7"/>
  <c r="G20" i="7"/>
  <c r="H20" i="7"/>
  <c r="L20" i="7"/>
  <c r="M20" i="7"/>
  <c r="Q20" i="7"/>
  <c r="R20" i="7"/>
  <c r="V20" i="7"/>
  <c r="W20" i="7"/>
  <c r="G21" i="7"/>
  <c r="H21" i="7"/>
  <c r="L21" i="7"/>
  <c r="M21" i="7"/>
  <c r="Q21" i="7"/>
  <c r="R21" i="7"/>
  <c r="V21" i="7"/>
  <c r="W21" i="7"/>
  <c r="G22" i="7"/>
  <c r="H22" i="7"/>
  <c r="L22" i="7"/>
  <c r="M22" i="7"/>
  <c r="Q22" i="7"/>
  <c r="R22" i="7"/>
  <c r="V22" i="7"/>
  <c r="W22" i="7"/>
  <c r="G23" i="7"/>
  <c r="H23" i="7"/>
  <c r="L23" i="7"/>
  <c r="M23" i="7"/>
  <c r="Q23" i="7"/>
  <c r="R23" i="7"/>
  <c r="V23" i="7"/>
  <c r="W23" i="7"/>
  <c r="G24" i="7"/>
  <c r="H24" i="7"/>
  <c r="L24" i="7"/>
  <c r="M24" i="7"/>
  <c r="Q24" i="7"/>
  <c r="R24" i="7"/>
  <c r="V24" i="7"/>
  <c r="W24" i="7"/>
  <c r="G25" i="7"/>
  <c r="H25" i="7"/>
  <c r="L25" i="7"/>
  <c r="M25" i="7"/>
  <c r="Q25" i="7"/>
  <c r="R25" i="7"/>
  <c r="V25" i="7"/>
  <c r="W25" i="7"/>
  <c r="G26" i="7"/>
  <c r="H26" i="7"/>
  <c r="L26" i="7"/>
  <c r="M26" i="7"/>
  <c r="Q26" i="7"/>
  <c r="R26" i="7"/>
  <c r="V26" i="7"/>
  <c r="W26" i="7"/>
  <c r="G27" i="7"/>
  <c r="H27" i="7"/>
  <c r="L27" i="7"/>
  <c r="M27" i="7"/>
  <c r="Q27" i="7"/>
  <c r="R27" i="7"/>
  <c r="V27" i="7"/>
  <c r="W27" i="7"/>
  <c r="G28" i="7"/>
  <c r="H28" i="7"/>
  <c r="L28" i="7"/>
  <c r="M28" i="7"/>
  <c r="Q28" i="7"/>
  <c r="R28" i="7"/>
  <c r="V28" i="7"/>
  <c r="W28" i="7"/>
  <c r="G8" i="9"/>
  <c r="H8" i="9"/>
  <c r="L8" i="9"/>
  <c r="M8" i="9"/>
  <c r="Q8" i="9"/>
  <c r="R8" i="9"/>
  <c r="V8" i="9"/>
  <c r="W8" i="9"/>
  <c r="G9" i="9"/>
  <c r="H9" i="9"/>
  <c r="L9" i="9"/>
  <c r="M9" i="9"/>
  <c r="Q9" i="9"/>
  <c r="R9" i="9"/>
  <c r="V9" i="9"/>
  <c r="W9" i="9"/>
  <c r="G10" i="9"/>
  <c r="H10" i="9"/>
  <c r="L10" i="9"/>
  <c r="M10" i="9"/>
  <c r="Q10" i="9"/>
  <c r="R10" i="9"/>
  <c r="V10" i="9"/>
  <c r="W10" i="9"/>
  <c r="G11" i="9"/>
  <c r="H11" i="9"/>
  <c r="L11" i="9"/>
  <c r="M11" i="9"/>
  <c r="Q11" i="9"/>
  <c r="R11" i="9"/>
  <c r="V11" i="9"/>
  <c r="W11" i="9"/>
  <c r="G12" i="9"/>
  <c r="H12" i="9"/>
  <c r="L12" i="9"/>
  <c r="M12" i="9"/>
  <c r="Q12" i="9"/>
  <c r="R12" i="9"/>
  <c r="V12" i="9"/>
  <c r="W12" i="9"/>
  <c r="G13" i="9"/>
  <c r="H13" i="9"/>
  <c r="L13" i="9"/>
  <c r="M13" i="9"/>
  <c r="Q13" i="9"/>
  <c r="R13" i="9"/>
  <c r="V13" i="9"/>
  <c r="W13" i="9"/>
  <c r="G14" i="9"/>
  <c r="H14" i="9"/>
  <c r="L14" i="9"/>
  <c r="M14" i="9"/>
  <c r="Q14" i="9"/>
  <c r="R14" i="9"/>
  <c r="V14" i="9"/>
  <c r="W14" i="9"/>
  <c r="G15" i="9"/>
  <c r="H15" i="9"/>
  <c r="L15" i="9"/>
  <c r="M15" i="9"/>
  <c r="Q15" i="9"/>
  <c r="R15" i="9"/>
  <c r="V15" i="9"/>
  <c r="W15" i="9"/>
  <c r="G16" i="9"/>
  <c r="H16" i="9"/>
  <c r="L16" i="9"/>
  <c r="M16" i="9"/>
  <c r="Q16" i="9"/>
  <c r="R16" i="9"/>
  <c r="V16" i="9"/>
  <c r="W16" i="9"/>
  <c r="G17" i="9"/>
  <c r="H17" i="9"/>
  <c r="L17" i="9"/>
  <c r="M17" i="9"/>
  <c r="Q17" i="9"/>
  <c r="R17" i="9"/>
  <c r="V17" i="9"/>
  <c r="W17" i="9"/>
  <c r="G18" i="9"/>
  <c r="H18" i="9"/>
  <c r="L18" i="9"/>
  <c r="M18" i="9"/>
  <c r="Q18" i="9"/>
  <c r="R18" i="9"/>
  <c r="V18" i="9"/>
  <c r="W18" i="9"/>
  <c r="G19" i="9"/>
  <c r="H19" i="9"/>
  <c r="L19" i="9"/>
  <c r="M19" i="9"/>
  <c r="Q19" i="9"/>
  <c r="R19" i="9"/>
  <c r="V19" i="9"/>
  <c r="W19" i="9"/>
  <c r="G20" i="9"/>
  <c r="H20" i="9"/>
  <c r="L20" i="9"/>
  <c r="M20" i="9"/>
  <c r="Q20" i="9"/>
  <c r="R20" i="9"/>
  <c r="V20" i="9"/>
  <c r="W20" i="9"/>
  <c r="G21" i="9"/>
  <c r="H21" i="9"/>
  <c r="L21" i="9"/>
  <c r="M21" i="9"/>
  <c r="Q21" i="9"/>
  <c r="R21" i="9"/>
  <c r="V21" i="9"/>
  <c r="W21" i="9"/>
  <c r="G22" i="9"/>
  <c r="H22" i="9"/>
  <c r="L22" i="9"/>
  <c r="M22" i="9"/>
  <c r="Q22" i="9"/>
  <c r="R22" i="9"/>
  <c r="V22" i="9"/>
  <c r="W22" i="9"/>
  <c r="G23" i="9"/>
  <c r="H23" i="9"/>
  <c r="L23" i="9"/>
  <c r="M23" i="9"/>
  <c r="Q23" i="9"/>
  <c r="R23" i="9"/>
  <c r="V23" i="9"/>
  <c r="W23" i="9"/>
  <c r="G24" i="9"/>
  <c r="H24" i="9"/>
  <c r="L24" i="9"/>
  <c r="M24" i="9"/>
  <c r="Q24" i="9"/>
  <c r="R24" i="9"/>
  <c r="V24" i="9"/>
  <c r="W24" i="9"/>
  <c r="G25" i="9"/>
  <c r="H25" i="9"/>
  <c r="L25" i="9"/>
  <c r="M25" i="9"/>
  <c r="Q25" i="9"/>
  <c r="R25" i="9"/>
  <c r="V25" i="9"/>
  <c r="W25" i="9"/>
  <c r="G26" i="9"/>
  <c r="H26" i="9"/>
  <c r="L26" i="9"/>
  <c r="M26" i="9"/>
  <c r="Q26" i="9"/>
  <c r="R26" i="9"/>
  <c r="V26" i="9"/>
  <c r="W26" i="9"/>
  <c r="G27" i="9"/>
  <c r="H27" i="9"/>
  <c r="L27" i="9"/>
  <c r="M27" i="9"/>
  <c r="Q27" i="9"/>
  <c r="R27" i="9"/>
  <c r="V27" i="9"/>
  <c r="W27" i="9"/>
  <c r="G28" i="9"/>
  <c r="H28" i="9"/>
  <c r="L28" i="9"/>
  <c r="M28" i="9"/>
  <c r="Q28" i="9"/>
  <c r="R28" i="9"/>
  <c r="V28" i="9"/>
  <c r="W28" i="9"/>
  <c r="G29" i="9"/>
  <c r="H29" i="9"/>
  <c r="L29" i="9"/>
  <c r="M29" i="9"/>
  <c r="Q29" i="9"/>
  <c r="R29" i="9"/>
  <c r="V29" i="9"/>
  <c r="W29" i="9"/>
  <c r="G30" i="9"/>
  <c r="H30" i="9"/>
  <c r="L30" i="9"/>
  <c r="M30" i="9"/>
  <c r="Q30" i="9"/>
  <c r="R30" i="9"/>
  <c r="V30" i="9"/>
  <c r="W30" i="9"/>
  <c r="G31" i="9"/>
  <c r="H31" i="9"/>
  <c r="L31" i="9"/>
  <c r="M31" i="9"/>
  <c r="Q31" i="9"/>
  <c r="R31" i="9"/>
  <c r="V31" i="9"/>
  <c r="W31" i="9"/>
  <c r="G32" i="9"/>
  <c r="H32" i="9"/>
  <c r="L32" i="9"/>
  <c r="M32" i="9"/>
  <c r="Q32" i="9"/>
  <c r="R32" i="9"/>
  <c r="V32" i="9"/>
  <c r="W32" i="9"/>
  <c r="G33" i="9"/>
  <c r="H33" i="9"/>
  <c r="L33" i="9"/>
  <c r="M33" i="9"/>
  <c r="Q33" i="9"/>
  <c r="R33" i="9"/>
  <c r="V33" i="9"/>
  <c r="W33" i="9"/>
  <c r="G34" i="9"/>
  <c r="H34" i="9"/>
  <c r="L34" i="9"/>
  <c r="M34" i="9"/>
  <c r="Q34" i="9"/>
  <c r="R34" i="9"/>
  <c r="V34" i="9"/>
  <c r="W34" i="9"/>
  <c r="G35" i="9"/>
  <c r="H35" i="9"/>
  <c r="L35" i="9"/>
  <c r="M35" i="9"/>
  <c r="Q35" i="9"/>
  <c r="R35" i="9"/>
  <c r="V35" i="9"/>
  <c r="W35" i="9"/>
  <c r="G36" i="9"/>
  <c r="H36" i="9"/>
  <c r="L36" i="9"/>
  <c r="M36" i="9"/>
  <c r="Q36" i="9"/>
  <c r="R36" i="9"/>
  <c r="V36" i="9"/>
  <c r="W36" i="9"/>
  <c r="G37" i="9"/>
  <c r="H37" i="9"/>
  <c r="L37" i="9"/>
  <c r="M37" i="9"/>
  <c r="Q37" i="9"/>
  <c r="R37" i="9"/>
  <c r="V37" i="9"/>
  <c r="W37" i="9"/>
  <c r="G38" i="9"/>
  <c r="H38" i="9"/>
  <c r="L38" i="9"/>
  <c r="M38" i="9"/>
  <c r="Q38" i="9"/>
  <c r="R38" i="9"/>
  <c r="V38" i="9"/>
  <c r="W38" i="9"/>
  <c r="G39" i="9"/>
  <c r="H39" i="9"/>
  <c r="L39" i="9"/>
  <c r="M39" i="9"/>
  <c r="Q39" i="9"/>
  <c r="R39" i="9"/>
  <c r="V39" i="9"/>
  <c r="W39" i="9"/>
  <c r="G40" i="9"/>
  <c r="H40" i="9"/>
  <c r="L40" i="9"/>
  <c r="M40" i="9"/>
  <c r="Q40" i="9"/>
  <c r="R40" i="9"/>
  <c r="V40" i="9"/>
  <c r="W40" i="9"/>
  <c r="G41" i="9"/>
  <c r="H41" i="9"/>
  <c r="L41" i="9"/>
  <c r="M41" i="9"/>
  <c r="Q41" i="9"/>
  <c r="R41" i="9"/>
  <c r="V41" i="9"/>
  <c r="W41" i="9"/>
  <c r="G42" i="9"/>
  <c r="H42" i="9"/>
  <c r="L42" i="9"/>
  <c r="M42" i="9"/>
  <c r="Q42" i="9"/>
  <c r="R42" i="9"/>
  <c r="V42" i="9"/>
  <c r="W42" i="9"/>
  <c r="G43" i="9"/>
  <c r="H43" i="9"/>
  <c r="L43" i="9"/>
  <c r="M43" i="9"/>
  <c r="Q43" i="9"/>
  <c r="R43" i="9"/>
  <c r="V43" i="9"/>
  <c r="W43" i="9"/>
  <c r="G44" i="9"/>
  <c r="H44" i="9"/>
  <c r="L44" i="9"/>
  <c r="M44" i="9"/>
  <c r="Q44" i="9"/>
  <c r="R44" i="9"/>
  <c r="V44" i="9"/>
  <c r="W44" i="9"/>
  <c r="G45" i="9"/>
  <c r="H45" i="9"/>
  <c r="L45" i="9"/>
  <c r="M45" i="9"/>
  <c r="Q45" i="9"/>
  <c r="R45" i="9"/>
  <c r="V45" i="9"/>
  <c r="W45" i="9"/>
  <c r="G46" i="9"/>
  <c r="H46" i="9"/>
  <c r="L46" i="9"/>
  <c r="M46" i="9"/>
  <c r="Q46" i="9"/>
  <c r="R46" i="9"/>
  <c r="V46" i="9"/>
  <c r="W46" i="9"/>
  <c r="G47" i="9"/>
  <c r="H47" i="9"/>
  <c r="L47" i="9"/>
  <c r="M47" i="9"/>
  <c r="Q47" i="9"/>
  <c r="R47" i="9"/>
  <c r="V47" i="9"/>
  <c r="W47" i="9"/>
  <c r="G48" i="9"/>
  <c r="H48" i="9"/>
  <c r="L48" i="9"/>
  <c r="M48" i="9"/>
  <c r="Q48" i="9"/>
  <c r="R48" i="9"/>
  <c r="V48" i="9"/>
  <c r="W48" i="9"/>
  <c r="G49" i="9"/>
  <c r="H49" i="9"/>
  <c r="L49" i="9"/>
  <c r="M49" i="9"/>
  <c r="Q49" i="9"/>
  <c r="R49" i="9"/>
  <c r="V49" i="9"/>
  <c r="W49" i="9"/>
  <c r="G50" i="9"/>
  <c r="H50" i="9"/>
  <c r="L50" i="9"/>
  <c r="M50" i="9"/>
  <c r="Q50" i="9"/>
  <c r="R50" i="9"/>
  <c r="V50" i="9"/>
  <c r="W50" i="9"/>
  <c r="G51" i="9"/>
  <c r="H51" i="9"/>
  <c r="L51" i="9"/>
  <c r="M51" i="9"/>
  <c r="Q51" i="9"/>
  <c r="R51" i="9"/>
  <c r="V51" i="9"/>
  <c r="W51" i="9"/>
  <c r="G52" i="9"/>
  <c r="H52" i="9"/>
  <c r="L52" i="9"/>
  <c r="M52" i="9"/>
  <c r="Q52" i="9"/>
  <c r="R52" i="9"/>
  <c r="V52" i="9"/>
  <c r="W52" i="9"/>
  <c r="G8" i="10"/>
  <c r="H8" i="10"/>
  <c r="L8" i="10"/>
  <c r="M8" i="10"/>
  <c r="Q8" i="10"/>
  <c r="R8" i="10"/>
  <c r="V8" i="10"/>
  <c r="W8" i="10"/>
  <c r="G9" i="10"/>
  <c r="H9" i="10"/>
  <c r="L9" i="10"/>
  <c r="M9" i="10"/>
  <c r="Q9" i="10"/>
  <c r="R9" i="10"/>
  <c r="V9" i="10"/>
  <c r="W9" i="10"/>
  <c r="G10" i="10"/>
  <c r="H10" i="10"/>
  <c r="L10" i="10"/>
  <c r="M10" i="10"/>
  <c r="Q10" i="10"/>
  <c r="R10" i="10"/>
  <c r="V10" i="10"/>
  <c r="W10" i="10"/>
  <c r="G11" i="10"/>
  <c r="H11" i="10"/>
  <c r="L11" i="10"/>
  <c r="M11" i="10"/>
  <c r="Q11" i="10"/>
  <c r="R11" i="10"/>
  <c r="V11" i="10"/>
  <c r="W11" i="10"/>
  <c r="G12" i="10"/>
  <c r="H12" i="10"/>
  <c r="L12" i="10"/>
  <c r="M12" i="10"/>
  <c r="Q12" i="10"/>
  <c r="R12" i="10"/>
  <c r="V12" i="10"/>
  <c r="W12" i="10"/>
  <c r="G13" i="10"/>
  <c r="H13" i="10"/>
  <c r="L13" i="10"/>
  <c r="M13" i="10"/>
  <c r="Q13" i="10"/>
  <c r="R13" i="10"/>
  <c r="V13" i="10"/>
  <c r="W13" i="10"/>
  <c r="G14" i="10"/>
  <c r="H14" i="10"/>
  <c r="L14" i="10"/>
  <c r="M14" i="10"/>
  <c r="Q14" i="10"/>
  <c r="R14" i="10"/>
  <c r="V14" i="10"/>
  <c r="W14" i="10"/>
  <c r="G15" i="10"/>
  <c r="H15" i="10"/>
  <c r="L15" i="10"/>
  <c r="M15" i="10"/>
  <c r="Q15" i="10"/>
  <c r="R15" i="10"/>
  <c r="V15" i="10"/>
  <c r="W15" i="10"/>
  <c r="G16" i="10"/>
  <c r="H16" i="10"/>
  <c r="L16" i="10"/>
  <c r="M16" i="10"/>
  <c r="Q16" i="10"/>
  <c r="R16" i="10"/>
  <c r="V16" i="10"/>
  <c r="W16" i="10"/>
  <c r="G17" i="10"/>
  <c r="H17" i="10"/>
  <c r="L17" i="10"/>
  <c r="M17" i="10"/>
  <c r="Q17" i="10"/>
  <c r="R17" i="10"/>
  <c r="V17" i="10"/>
  <c r="W17" i="10"/>
  <c r="G18" i="10"/>
  <c r="H18" i="10"/>
  <c r="L18" i="10"/>
  <c r="M18" i="10"/>
  <c r="Q18" i="10"/>
  <c r="R18" i="10"/>
  <c r="V18" i="10"/>
  <c r="W18" i="10"/>
  <c r="G19" i="10"/>
  <c r="H19" i="10"/>
  <c r="L19" i="10"/>
  <c r="M19" i="10"/>
  <c r="Q19" i="10"/>
  <c r="R19" i="10"/>
  <c r="V19" i="10"/>
  <c r="W19" i="10"/>
  <c r="G20" i="10"/>
  <c r="H20" i="10"/>
  <c r="L20" i="10"/>
  <c r="M20" i="10"/>
  <c r="Q20" i="10"/>
  <c r="R20" i="10"/>
  <c r="V20" i="10"/>
  <c r="W20" i="10"/>
  <c r="G21" i="10"/>
  <c r="H21" i="10"/>
  <c r="L21" i="10"/>
  <c r="M21" i="10"/>
  <c r="Q21" i="10"/>
  <c r="R21" i="10"/>
  <c r="V21" i="10"/>
  <c r="W21" i="10"/>
  <c r="G22" i="10"/>
  <c r="H22" i="10"/>
  <c r="L22" i="10"/>
  <c r="M22" i="10"/>
  <c r="Q22" i="10"/>
  <c r="R22" i="10"/>
  <c r="V22" i="10"/>
  <c r="W22" i="10"/>
  <c r="G23" i="10"/>
  <c r="H23" i="10"/>
  <c r="L23" i="10"/>
  <c r="M23" i="10"/>
  <c r="Q23" i="10"/>
  <c r="R23" i="10"/>
  <c r="V23" i="10"/>
  <c r="W23" i="10"/>
  <c r="G24" i="10"/>
  <c r="H24" i="10"/>
  <c r="L24" i="10"/>
  <c r="M24" i="10"/>
  <c r="Q24" i="10"/>
  <c r="R24" i="10"/>
  <c r="V24" i="10"/>
  <c r="W24" i="10"/>
  <c r="G25" i="10"/>
  <c r="H25" i="10"/>
  <c r="L25" i="10"/>
  <c r="M25" i="10"/>
  <c r="Q25" i="10"/>
  <c r="R25" i="10"/>
  <c r="V25" i="10"/>
  <c r="W25" i="10"/>
  <c r="G26" i="10"/>
  <c r="H26" i="10"/>
  <c r="L26" i="10"/>
  <c r="M26" i="10"/>
  <c r="Q26" i="10"/>
  <c r="R26" i="10"/>
  <c r="V26" i="10"/>
  <c r="W26" i="10"/>
  <c r="G27" i="10"/>
  <c r="H27" i="10"/>
  <c r="L27" i="10"/>
  <c r="M27" i="10"/>
  <c r="Q27" i="10"/>
  <c r="R27" i="10"/>
  <c r="V27" i="10"/>
  <c r="W27" i="10"/>
  <c r="G28" i="10"/>
  <c r="H28" i="10"/>
  <c r="L28" i="10"/>
  <c r="M28" i="10"/>
  <c r="Q28" i="10"/>
  <c r="R28" i="10"/>
  <c r="V28" i="10"/>
  <c r="W28" i="10"/>
  <c r="G29" i="10"/>
  <c r="H29" i="10"/>
  <c r="L29" i="10"/>
  <c r="M29" i="10"/>
  <c r="Q29" i="10"/>
  <c r="R29" i="10"/>
  <c r="V29" i="10"/>
  <c r="W29" i="10"/>
  <c r="G30" i="10"/>
  <c r="H30" i="10"/>
  <c r="L30" i="10"/>
  <c r="M30" i="10"/>
  <c r="Q30" i="10"/>
  <c r="R30" i="10"/>
  <c r="V30" i="10"/>
  <c r="W30" i="10"/>
  <c r="G31" i="10"/>
  <c r="H31" i="10"/>
  <c r="L31" i="10"/>
  <c r="M31" i="10"/>
  <c r="Q31" i="10"/>
  <c r="R31" i="10"/>
  <c r="V31" i="10"/>
  <c r="W31" i="10"/>
  <c r="G32" i="10"/>
  <c r="H32" i="10"/>
  <c r="L32" i="10"/>
  <c r="M32" i="10"/>
  <c r="Q32" i="10"/>
  <c r="R32" i="10"/>
  <c r="V32" i="10"/>
  <c r="W32" i="10"/>
  <c r="G33" i="10"/>
  <c r="H33" i="10"/>
  <c r="L33" i="10"/>
  <c r="M33" i="10"/>
  <c r="Q33" i="10"/>
  <c r="R33" i="10"/>
  <c r="V33" i="10"/>
  <c r="W33" i="10"/>
  <c r="G34" i="10"/>
  <c r="H34" i="10"/>
  <c r="L34" i="10"/>
  <c r="M34" i="10"/>
  <c r="Q34" i="10"/>
  <c r="R34" i="10"/>
  <c r="V34" i="10"/>
  <c r="W34" i="10"/>
  <c r="G35" i="10"/>
  <c r="H35" i="10"/>
  <c r="L35" i="10"/>
  <c r="M35" i="10"/>
  <c r="Q35" i="10"/>
  <c r="R35" i="10"/>
  <c r="V35" i="10"/>
  <c r="W35" i="10"/>
  <c r="G36" i="10"/>
  <c r="H36" i="10"/>
  <c r="L36" i="10"/>
  <c r="M36" i="10"/>
  <c r="Q36" i="10"/>
  <c r="R36" i="10"/>
  <c r="V36" i="10"/>
  <c r="W36" i="10"/>
  <c r="G37" i="10"/>
  <c r="H37" i="10"/>
  <c r="L37" i="10"/>
  <c r="M37" i="10"/>
  <c r="Q37" i="10"/>
  <c r="R37" i="10"/>
  <c r="V37" i="10"/>
  <c r="W37" i="10"/>
  <c r="G38" i="10"/>
  <c r="H38" i="10"/>
  <c r="L38" i="10"/>
  <c r="M38" i="10"/>
  <c r="Q38" i="10"/>
  <c r="R38" i="10"/>
  <c r="V38" i="10"/>
  <c r="W38" i="10"/>
  <c r="G39" i="10"/>
  <c r="H39" i="10"/>
  <c r="L39" i="10"/>
  <c r="M39" i="10"/>
  <c r="Q39" i="10"/>
  <c r="R39" i="10"/>
  <c r="V39" i="10"/>
  <c r="W39" i="10"/>
  <c r="G40" i="10"/>
  <c r="H40" i="10"/>
  <c r="L40" i="10"/>
  <c r="M40" i="10"/>
  <c r="Q40" i="10"/>
  <c r="R40" i="10"/>
  <c r="V40" i="10"/>
  <c r="W40" i="10"/>
  <c r="G41" i="10"/>
  <c r="H41" i="10"/>
  <c r="L41" i="10"/>
  <c r="M41" i="10"/>
  <c r="Q41" i="10"/>
  <c r="R41" i="10"/>
  <c r="V41" i="10"/>
  <c r="W41" i="10"/>
  <c r="G42" i="10"/>
  <c r="H42" i="10"/>
  <c r="L42" i="10"/>
  <c r="M42" i="10"/>
  <c r="Q42" i="10"/>
  <c r="R42" i="10"/>
  <c r="V42" i="10"/>
  <c r="W42" i="10"/>
  <c r="G43" i="10"/>
  <c r="H43" i="10"/>
  <c r="L43" i="10"/>
  <c r="M43" i="10"/>
  <c r="Q43" i="10"/>
  <c r="R43" i="10"/>
  <c r="V43" i="10"/>
  <c r="W43" i="10"/>
  <c r="G44" i="10"/>
  <c r="H44" i="10"/>
  <c r="L44" i="10"/>
  <c r="M44" i="10"/>
  <c r="Q44" i="10"/>
  <c r="R44" i="10"/>
  <c r="V44" i="10"/>
  <c r="W44" i="10"/>
  <c r="G45" i="10"/>
  <c r="H45" i="10"/>
  <c r="L45" i="10"/>
  <c r="M45" i="10"/>
  <c r="Q45" i="10"/>
  <c r="R45" i="10"/>
  <c r="V45" i="10"/>
  <c r="W45" i="10"/>
  <c r="G46" i="10"/>
  <c r="H46" i="10"/>
  <c r="L46" i="10"/>
  <c r="M46" i="10"/>
  <c r="Q46" i="10"/>
  <c r="R46" i="10"/>
  <c r="V46" i="10"/>
  <c r="W46" i="10"/>
  <c r="G47" i="10"/>
  <c r="H47" i="10"/>
  <c r="L47" i="10"/>
  <c r="M47" i="10"/>
  <c r="Q47" i="10"/>
  <c r="R47" i="10"/>
  <c r="V47" i="10"/>
  <c r="W47" i="10"/>
  <c r="G48" i="10"/>
  <c r="H48" i="10"/>
  <c r="L48" i="10"/>
  <c r="M48" i="10"/>
  <c r="Q48" i="10"/>
  <c r="R48" i="10"/>
  <c r="V48" i="10"/>
  <c r="W48" i="10"/>
  <c r="G49" i="10"/>
  <c r="H49" i="10"/>
  <c r="L49" i="10"/>
  <c r="M49" i="10"/>
  <c r="Q49" i="10"/>
  <c r="R49" i="10"/>
  <c r="V49" i="10"/>
  <c r="W49" i="10"/>
  <c r="G50" i="10"/>
  <c r="H50" i="10"/>
  <c r="L50" i="10"/>
  <c r="M50" i="10"/>
  <c r="Q50" i="10"/>
  <c r="R50" i="10"/>
  <c r="V50" i="10"/>
  <c r="W50" i="10"/>
  <c r="G51" i="10"/>
  <c r="H51" i="10"/>
  <c r="L51" i="10"/>
  <c r="M51" i="10"/>
  <c r="Q51" i="10"/>
  <c r="R51" i="10"/>
  <c r="V51" i="10"/>
  <c r="W51" i="10"/>
  <c r="G8" i="11"/>
  <c r="H8" i="11"/>
  <c r="L8" i="11"/>
  <c r="M8" i="11"/>
  <c r="Q8" i="11"/>
  <c r="R8" i="11"/>
  <c r="V8" i="11"/>
  <c r="W8" i="11"/>
  <c r="G9" i="11"/>
  <c r="H9" i="11"/>
  <c r="L9" i="11"/>
  <c r="M9" i="11"/>
  <c r="Q9" i="11"/>
  <c r="R9" i="11"/>
  <c r="V9" i="11"/>
  <c r="W9" i="11"/>
  <c r="G10" i="11"/>
  <c r="H10" i="11"/>
  <c r="L10" i="11"/>
  <c r="M10" i="11"/>
  <c r="Q10" i="11"/>
  <c r="R10" i="11"/>
  <c r="V10" i="11"/>
  <c r="W10" i="11"/>
  <c r="G11" i="11"/>
  <c r="H11" i="11"/>
  <c r="L11" i="11"/>
  <c r="M11" i="11"/>
  <c r="Q11" i="11"/>
  <c r="R11" i="11"/>
  <c r="V11" i="11"/>
  <c r="W11" i="11"/>
  <c r="G12" i="11"/>
  <c r="H12" i="11"/>
  <c r="L12" i="11"/>
  <c r="M12" i="11"/>
  <c r="Q12" i="11"/>
  <c r="R12" i="11"/>
  <c r="V12" i="11"/>
  <c r="W12" i="11"/>
  <c r="G13" i="11"/>
  <c r="H13" i="11"/>
  <c r="L13" i="11"/>
  <c r="M13" i="11"/>
  <c r="Q13" i="11"/>
  <c r="R13" i="11"/>
  <c r="V13" i="11"/>
  <c r="W13" i="11"/>
  <c r="G14" i="11"/>
  <c r="H14" i="11"/>
  <c r="L14" i="11"/>
  <c r="M14" i="11"/>
  <c r="Q14" i="11"/>
  <c r="R14" i="11"/>
  <c r="V14" i="11"/>
  <c r="W14" i="11"/>
  <c r="G15" i="11"/>
  <c r="H15" i="11"/>
  <c r="L15" i="11"/>
  <c r="M15" i="11"/>
  <c r="Q15" i="11"/>
  <c r="R15" i="11"/>
  <c r="V15" i="11"/>
  <c r="W15" i="11"/>
  <c r="G16" i="11"/>
  <c r="H16" i="11"/>
  <c r="L16" i="11"/>
  <c r="M16" i="11"/>
  <c r="Q16" i="11"/>
  <c r="R16" i="11"/>
  <c r="V16" i="11"/>
  <c r="W16" i="11"/>
  <c r="G17" i="11"/>
  <c r="H17" i="11"/>
  <c r="L17" i="11"/>
  <c r="M17" i="11"/>
  <c r="Q17" i="11"/>
  <c r="R17" i="11"/>
  <c r="V17" i="11"/>
  <c r="W17" i="11"/>
  <c r="G18" i="11"/>
  <c r="H18" i="11"/>
  <c r="L18" i="11"/>
  <c r="M18" i="11"/>
  <c r="Q18" i="11"/>
  <c r="R18" i="11"/>
  <c r="V18" i="11"/>
  <c r="W18" i="11"/>
  <c r="G19" i="11"/>
  <c r="H19" i="11"/>
  <c r="L19" i="11"/>
  <c r="M19" i="11"/>
  <c r="Q19" i="11"/>
  <c r="R19" i="11"/>
  <c r="V19" i="11"/>
  <c r="W19" i="11"/>
  <c r="G20" i="11"/>
  <c r="H20" i="11"/>
  <c r="L20" i="11"/>
  <c r="M20" i="11"/>
  <c r="Q20" i="11"/>
  <c r="R20" i="11"/>
  <c r="V20" i="11"/>
  <c r="W20" i="11"/>
  <c r="G21" i="11"/>
  <c r="H21" i="11"/>
  <c r="L21" i="11"/>
  <c r="M21" i="11"/>
  <c r="Q21" i="11"/>
  <c r="R21" i="11"/>
  <c r="V21" i="11"/>
  <c r="W21" i="11"/>
  <c r="G22" i="11"/>
  <c r="H22" i="11"/>
  <c r="L22" i="11"/>
  <c r="M22" i="11"/>
  <c r="Q22" i="11"/>
  <c r="R22" i="11"/>
  <c r="V22" i="11"/>
  <c r="W22" i="11"/>
  <c r="G23" i="11"/>
  <c r="H23" i="11"/>
  <c r="L23" i="11"/>
  <c r="M23" i="11"/>
  <c r="Q23" i="11"/>
  <c r="R23" i="11"/>
  <c r="V23" i="11"/>
  <c r="W23" i="11"/>
  <c r="G24" i="11"/>
  <c r="H24" i="11"/>
  <c r="L24" i="11"/>
  <c r="M24" i="11"/>
  <c r="Q24" i="11"/>
  <c r="R24" i="11"/>
  <c r="V24" i="11"/>
  <c r="W24" i="11"/>
  <c r="G25" i="11"/>
  <c r="H25" i="11"/>
  <c r="L25" i="11"/>
  <c r="M25" i="11"/>
  <c r="Q25" i="11"/>
  <c r="R25" i="11"/>
  <c r="V25" i="11"/>
  <c r="W25" i="11"/>
  <c r="G26" i="11"/>
  <c r="H26" i="11"/>
  <c r="L26" i="11"/>
  <c r="M26" i="11"/>
  <c r="Q26" i="11"/>
  <c r="R26" i="11"/>
  <c r="V26" i="11"/>
  <c r="W26" i="11"/>
  <c r="G27" i="11"/>
  <c r="H27" i="11"/>
  <c r="L27" i="11"/>
  <c r="M27" i="11"/>
  <c r="Q27" i="11"/>
  <c r="R27" i="11"/>
  <c r="V27" i="11"/>
  <c r="W27" i="11"/>
  <c r="G28" i="11"/>
  <c r="H28" i="11"/>
  <c r="L28" i="11"/>
  <c r="M28" i="11"/>
  <c r="Q28" i="11"/>
  <c r="R28" i="11"/>
  <c r="V28" i="11"/>
  <c r="W28" i="11"/>
  <c r="G29" i="11"/>
  <c r="H29" i="11"/>
  <c r="L29" i="11"/>
  <c r="M29" i="11"/>
  <c r="Q29" i="11"/>
  <c r="R29" i="11"/>
  <c r="V29" i="11"/>
  <c r="W29" i="11"/>
  <c r="G30" i="11"/>
  <c r="H30" i="11"/>
  <c r="L30" i="11"/>
  <c r="M30" i="11"/>
  <c r="Q30" i="11"/>
  <c r="R30" i="11"/>
  <c r="V30" i="11"/>
  <c r="W30" i="11"/>
  <c r="G31" i="11"/>
  <c r="H31" i="11"/>
  <c r="L31" i="11"/>
  <c r="M31" i="11"/>
  <c r="Q31" i="11"/>
  <c r="R31" i="11"/>
  <c r="V31" i="11"/>
  <c r="W31" i="11"/>
  <c r="G32" i="11"/>
  <c r="H32" i="11"/>
  <c r="L32" i="11"/>
  <c r="M32" i="11"/>
  <c r="Q32" i="11"/>
  <c r="R32" i="11"/>
  <c r="V32" i="11"/>
  <c r="W32" i="11"/>
  <c r="G33" i="11"/>
  <c r="H33" i="11"/>
  <c r="L33" i="11"/>
  <c r="M33" i="11"/>
  <c r="Q33" i="11"/>
  <c r="R33" i="11"/>
  <c r="V33" i="11"/>
  <c r="W33" i="11"/>
  <c r="G34" i="11"/>
  <c r="H34" i="11"/>
  <c r="L34" i="11"/>
  <c r="M34" i="11"/>
  <c r="Q34" i="11"/>
  <c r="R34" i="11"/>
  <c r="V34" i="11"/>
  <c r="W34" i="11"/>
  <c r="G35" i="11"/>
  <c r="H35" i="11"/>
  <c r="L35" i="11"/>
  <c r="M35" i="11"/>
  <c r="Q35" i="11"/>
  <c r="R35" i="11"/>
  <c r="V35" i="11"/>
  <c r="W35" i="11"/>
  <c r="G36" i="11"/>
  <c r="H36" i="11"/>
  <c r="L36" i="11"/>
  <c r="M36" i="11"/>
  <c r="Q36" i="11"/>
  <c r="R36" i="11"/>
  <c r="V36" i="11"/>
  <c r="W36" i="11"/>
  <c r="G37" i="11"/>
  <c r="H37" i="11"/>
  <c r="L37" i="11"/>
  <c r="M37" i="11"/>
  <c r="Q37" i="11"/>
  <c r="R37" i="11"/>
  <c r="V37" i="11"/>
  <c r="W37" i="11"/>
  <c r="G38" i="11"/>
  <c r="H38" i="11"/>
  <c r="L38" i="11"/>
  <c r="M38" i="11"/>
  <c r="Q38" i="11"/>
  <c r="R38" i="11"/>
  <c r="V38" i="11"/>
  <c r="W38" i="11"/>
  <c r="G39" i="11"/>
  <c r="H39" i="11"/>
  <c r="L39" i="11"/>
  <c r="M39" i="11"/>
  <c r="Q39" i="11"/>
  <c r="R39" i="11"/>
  <c r="V39" i="11"/>
  <c r="W39" i="11"/>
  <c r="G40" i="11"/>
  <c r="H40" i="11"/>
  <c r="L40" i="11"/>
  <c r="M40" i="11"/>
  <c r="Q40" i="11"/>
  <c r="R40" i="11"/>
  <c r="V40" i="11"/>
  <c r="W40" i="11"/>
  <c r="G8" i="12"/>
  <c r="H8" i="12"/>
  <c r="L8" i="12"/>
  <c r="M8" i="12"/>
  <c r="Q8" i="12"/>
  <c r="R8" i="12"/>
  <c r="V8" i="12"/>
  <c r="W8" i="12"/>
  <c r="G9" i="12"/>
  <c r="H9" i="12"/>
  <c r="L9" i="12"/>
  <c r="M9" i="12"/>
  <c r="Q9" i="12"/>
  <c r="R9" i="12"/>
  <c r="V9" i="12"/>
  <c r="W9" i="12"/>
  <c r="G10" i="12"/>
  <c r="H10" i="12"/>
  <c r="L10" i="12"/>
  <c r="M10" i="12"/>
  <c r="Q10" i="12"/>
  <c r="R10" i="12"/>
  <c r="V10" i="12"/>
  <c r="W10" i="12"/>
  <c r="G11" i="12"/>
  <c r="H11" i="12"/>
  <c r="L11" i="12"/>
  <c r="M11" i="12"/>
  <c r="Q11" i="12"/>
  <c r="R11" i="12"/>
  <c r="V11" i="12"/>
  <c r="W11" i="12"/>
  <c r="G12" i="12"/>
  <c r="H12" i="12"/>
  <c r="L12" i="12"/>
  <c r="M12" i="12"/>
  <c r="Q12" i="12"/>
  <c r="R12" i="12"/>
  <c r="V12" i="12"/>
  <c r="W12" i="12"/>
  <c r="G13" i="12"/>
  <c r="H13" i="12"/>
  <c r="L13" i="12"/>
  <c r="M13" i="12"/>
  <c r="Q13" i="12"/>
  <c r="R13" i="12"/>
  <c r="V13" i="12"/>
  <c r="W13" i="12"/>
  <c r="G14" i="12"/>
  <c r="H14" i="12"/>
  <c r="L14" i="12"/>
  <c r="M14" i="12"/>
  <c r="Q14" i="12"/>
  <c r="R14" i="12"/>
  <c r="V14" i="12"/>
  <c r="W14" i="12"/>
  <c r="G15" i="12"/>
  <c r="H15" i="12"/>
  <c r="L15" i="12"/>
  <c r="M15" i="12"/>
  <c r="Q15" i="12"/>
  <c r="R15" i="12"/>
  <c r="V15" i="12"/>
  <c r="W15" i="12"/>
  <c r="G16" i="12"/>
  <c r="H16" i="12"/>
  <c r="L16" i="12"/>
  <c r="M16" i="12"/>
  <c r="Q16" i="12"/>
  <c r="R16" i="12"/>
  <c r="V16" i="12"/>
  <c r="W16" i="12"/>
  <c r="G17" i="12"/>
  <c r="H17" i="12"/>
  <c r="L17" i="12"/>
  <c r="M17" i="12"/>
  <c r="Q17" i="12"/>
  <c r="R17" i="12"/>
  <c r="V17" i="12"/>
  <c r="W17" i="12"/>
  <c r="G18" i="12"/>
  <c r="H18" i="12"/>
  <c r="L18" i="12"/>
  <c r="M18" i="12"/>
  <c r="Q18" i="12"/>
  <c r="R18" i="12"/>
  <c r="V18" i="12"/>
  <c r="W18" i="12"/>
  <c r="G19" i="12"/>
  <c r="H19" i="12"/>
  <c r="L19" i="12"/>
  <c r="M19" i="12"/>
  <c r="Q19" i="12"/>
  <c r="R19" i="12"/>
  <c r="V19" i="12"/>
  <c r="W19" i="12"/>
  <c r="G20" i="12"/>
  <c r="H20" i="12"/>
  <c r="L20" i="12"/>
  <c r="M20" i="12"/>
  <c r="Q20" i="12"/>
  <c r="R20" i="12"/>
  <c r="V20" i="12"/>
  <c r="W20" i="12"/>
  <c r="G21" i="12"/>
  <c r="H21" i="12"/>
  <c r="L21" i="12"/>
  <c r="M21" i="12"/>
  <c r="Q21" i="12"/>
  <c r="R21" i="12"/>
  <c r="V21" i="12"/>
  <c r="W21" i="12"/>
  <c r="G22" i="12"/>
  <c r="H22" i="12"/>
  <c r="L22" i="12"/>
  <c r="M22" i="12"/>
  <c r="Q22" i="12"/>
  <c r="R22" i="12"/>
  <c r="V22" i="12"/>
  <c r="W22" i="12"/>
  <c r="G23" i="12"/>
  <c r="H23" i="12"/>
  <c r="L23" i="12"/>
  <c r="M23" i="12"/>
  <c r="Q23" i="12"/>
  <c r="R23" i="12"/>
  <c r="V23" i="12"/>
  <c r="W23" i="12"/>
  <c r="G24" i="12"/>
  <c r="H24" i="12"/>
  <c r="L24" i="12"/>
  <c r="M24" i="12"/>
  <c r="Q24" i="12"/>
  <c r="R24" i="12"/>
  <c r="V24" i="12"/>
  <c r="W24" i="12"/>
  <c r="G25" i="12"/>
  <c r="H25" i="12"/>
  <c r="L25" i="12"/>
  <c r="M25" i="12"/>
  <c r="Q25" i="12"/>
  <c r="R25" i="12"/>
  <c r="V25" i="12"/>
  <c r="W25" i="12"/>
  <c r="B16" i="12"/>
  <c r="B15" i="12"/>
  <c r="B14" i="12"/>
  <c r="B13" i="12"/>
  <c r="B12" i="12"/>
  <c r="B11" i="12"/>
  <c r="B10" i="12"/>
  <c r="B9" i="12"/>
  <c r="B8" i="12"/>
  <c r="B7" i="12"/>
  <c r="B16" i="11"/>
  <c r="B15" i="11"/>
  <c r="B14" i="11"/>
  <c r="B13" i="11"/>
  <c r="B12" i="11"/>
  <c r="B11" i="11"/>
  <c r="B10" i="11"/>
  <c r="B9" i="11"/>
  <c r="B8" i="11"/>
  <c r="B7" i="11"/>
  <c r="B16" i="10"/>
  <c r="B15" i="10"/>
  <c r="B14" i="10"/>
  <c r="B13" i="10"/>
  <c r="B12" i="10"/>
  <c r="B11" i="10"/>
  <c r="B10" i="10"/>
  <c r="B9" i="10"/>
  <c r="B8" i="10"/>
  <c r="B7" i="10"/>
  <c r="B16" i="9"/>
  <c r="B15" i="9"/>
  <c r="B14" i="9"/>
  <c r="B13" i="9"/>
  <c r="B12" i="9"/>
  <c r="B11" i="9"/>
  <c r="B10" i="9"/>
  <c r="B9" i="9"/>
  <c r="B8" i="9"/>
  <c r="B7" i="9"/>
  <c r="B16" i="7"/>
  <c r="B15" i="7"/>
  <c r="B14" i="7"/>
  <c r="B13" i="7"/>
  <c r="B12" i="7"/>
  <c r="B11" i="7"/>
  <c r="B10" i="7"/>
  <c r="B9" i="7"/>
  <c r="B8" i="7"/>
  <c r="B7" i="7"/>
  <c r="F13" i="2"/>
  <c r="F14" i="2"/>
  <c r="F15" i="2"/>
  <c r="B16" i="6" l="1"/>
  <c r="B15" i="6"/>
  <c r="B14" i="6"/>
  <c r="B13" i="6"/>
  <c r="B12" i="6"/>
  <c r="B11" i="6"/>
  <c r="B10" i="6"/>
  <c r="B9" i="6"/>
  <c r="B8" i="6"/>
  <c r="B7" i="6"/>
  <c r="V7" i="12" l="1"/>
  <c r="R7" i="12"/>
  <c r="Q7" i="12"/>
  <c r="M7" i="12"/>
  <c r="L7" i="12"/>
  <c r="H7" i="12"/>
  <c r="G7" i="12"/>
  <c r="V7" i="11"/>
  <c r="R7" i="11"/>
  <c r="Q7" i="11"/>
  <c r="M7" i="11"/>
  <c r="L7" i="11"/>
  <c r="H7" i="11"/>
  <c r="G7" i="11"/>
  <c r="V7" i="10"/>
  <c r="R7" i="10"/>
  <c r="Q7" i="10"/>
  <c r="M7" i="10"/>
  <c r="L7" i="10"/>
  <c r="H7" i="10"/>
  <c r="G7" i="10"/>
  <c r="V6" i="9"/>
  <c r="V7" i="9"/>
  <c r="R7" i="9"/>
  <c r="Q7" i="9"/>
  <c r="M7" i="9"/>
  <c r="L7" i="9"/>
  <c r="H7" i="9"/>
  <c r="G7" i="9"/>
  <c r="V7" i="7"/>
  <c r="R7" i="7"/>
  <c r="Q7" i="7"/>
  <c r="M7" i="7"/>
  <c r="L7" i="7"/>
  <c r="H7" i="7"/>
  <c r="G7" i="7"/>
  <c r="W7" i="7" s="1"/>
  <c r="V6" i="7"/>
  <c r="V7" i="6"/>
  <c r="R7" i="6"/>
  <c r="Q7" i="6"/>
  <c r="M7" i="6"/>
  <c r="L7" i="6"/>
  <c r="H7" i="6"/>
  <c r="G7" i="6"/>
  <c r="D5" i="5"/>
  <c r="E5" i="5"/>
  <c r="F5" i="5"/>
  <c r="G5" i="5"/>
  <c r="H5" i="5"/>
  <c r="I5" i="5"/>
  <c r="C5" i="5"/>
  <c r="F12" i="2"/>
  <c r="F11" i="2"/>
  <c r="F10" i="2"/>
  <c r="H9" i="2"/>
  <c r="W7" i="11" l="1"/>
  <c r="V6" i="6"/>
  <c r="V6" i="11"/>
  <c r="W7" i="6"/>
  <c r="Q6" i="6"/>
  <c r="V6" i="10"/>
  <c r="W7" i="12"/>
  <c r="V6" i="12"/>
  <c r="W7" i="9"/>
  <c r="L6" i="6"/>
  <c r="L6" i="11"/>
  <c r="L6" i="12"/>
  <c r="Q6" i="7"/>
  <c r="Q6" i="9"/>
  <c r="F7" i="2"/>
  <c r="L6" i="7"/>
  <c r="L6" i="9"/>
  <c r="Q6" i="11"/>
  <c r="Q6" i="12"/>
  <c r="Q6" i="10"/>
  <c r="W7" i="10"/>
  <c r="L6" i="10"/>
  <c r="G6" i="12"/>
  <c r="G6" i="11"/>
  <c r="G6" i="10"/>
  <c r="G6" i="9"/>
  <c r="G6" i="7"/>
  <c r="G6" i="6"/>
  <c r="K5" i="5"/>
  <c r="C6" i="2" s="1"/>
  <c r="G11" i="2" l="1"/>
  <c r="G15" i="2"/>
  <c r="G14" i="2"/>
  <c r="G13" i="2"/>
  <c r="W6" i="11"/>
  <c r="W6" i="6"/>
  <c r="W6" i="12"/>
  <c r="W6" i="7"/>
  <c r="W6" i="9"/>
  <c r="G12" i="2"/>
  <c r="W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8" authorId="0" shapeId="0" xr:uid="{00000000-0006-0000-0200-000001000000}">
      <text>
        <r>
          <rPr>
            <sz val="9"/>
            <color indexed="81"/>
            <rFont val="Segoe UI"/>
            <family val="2"/>
          </rPr>
          <t>CB - Conhecimentos Básicos
CE - Conhecimentos Específicos</t>
        </r>
      </text>
    </comment>
    <comment ref="D8" authorId="0" shapeId="0" xr:uid="{00000000-0006-0000-0200-000002000000}">
      <text>
        <r>
          <rPr>
            <sz val="9"/>
            <color indexed="81"/>
            <rFont val="Segoe UI"/>
            <family val="2"/>
          </rPr>
          <t>Peso conform edital</t>
        </r>
      </text>
    </comment>
    <comment ref="E8" authorId="0" shapeId="0" xr:uid="{00000000-0006-0000-0200-000003000000}">
      <text>
        <r>
          <rPr>
            <sz val="9"/>
            <color indexed="81"/>
            <rFont val="Segoe UI"/>
            <family val="2"/>
          </rPr>
          <t>Quantidade de questões sugeridas</t>
        </r>
      </text>
    </comment>
  </commentList>
</comments>
</file>

<file path=xl/sharedStrings.xml><?xml version="1.0" encoding="utf-8"?>
<sst xmlns="http://schemas.openxmlformats.org/spreadsheetml/2006/main" count="1080" uniqueCount="264">
  <si>
    <t>nº</t>
  </si>
  <si>
    <t>Disciplina</t>
  </si>
  <si>
    <t>Classificação</t>
  </si>
  <si>
    <t>Peso</t>
  </si>
  <si>
    <t>Qtd. Questões</t>
  </si>
  <si>
    <t>Total de pontos</t>
  </si>
  <si>
    <t>Tempo sugerido</t>
  </si>
  <si>
    <t>Tempo efetivo</t>
  </si>
  <si>
    <t>CB</t>
  </si>
  <si>
    <t>CE</t>
  </si>
  <si>
    <t xml:space="preserve">Disponível para estudo: </t>
  </si>
  <si>
    <t>Órgão</t>
  </si>
  <si>
    <t>Publicação</t>
  </si>
  <si>
    <t>Banca</t>
  </si>
  <si>
    <t>Link do edital</t>
  </si>
  <si>
    <t>Cargo</t>
  </si>
  <si>
    <t>Pré-requisitos</t>
  </si>
  <si>
    <t>Remuneração</t>
  </si>
  <si>
    <t>Vagas / Nomeações</t>
  </si>
  <si>
    <t>Incrições até</t>
  </si>
  <si>
    <t>Valor</t>
  </si>
  <si>
    <t>Data da Prova Objetiva</t>
  </si>
  <si>
    <t>Horas alocadas para estudo</t>
  </si>
  <si>
    <t>Intervalo</t>
  </si>
  <si>
    <t>Seg</t>
  </si>
  <si>
    <t>Ter</t>
  </si>
  <si>
    <t>Qua</t>
  </si>
  <si>
    <t>Qui</t>
  </si>
  <si>
    <t>Sex</t>
  </si>
  <si>
    <t>Sáb</t>
  </si>
  <si>
    <t>Dom</t>
  </si>
  <si>
    <t>06:00</t>
  </si>
  <si>
    <t>06:30</t>
  </si>
  <si>
    <t>07:00</t>
  </si>
  <si>
    <t>Estudar</t>
  </si>
  <si>
    <t>07:30</t>
  </si>
  <si>
    <t>estudar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</si>
  <si>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</si>
  <si>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</si>
  <si>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</si>
  <si>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</si>
  <si>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</si>
  <si>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</si>
  <si>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</si>
  <si>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</si>
  <si>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</si>
  <si>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</si>
  <si>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</si>
  <si>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</si>
  <si>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</si>
  <si>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</si>
  <si>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</si>
  <si>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</si>
  <si>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</si>
  <si>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</si>
  <si>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</si>
  <si>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</si>
  <si>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</si>
  <si>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</si>
  <si>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</si>
  <si>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</si>
  <si>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</si>
  <si>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</si>
  <si>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</si>
  <si>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</si>
  <si>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</si>
  <si>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</si>
  <si>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</si>
  <si>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</si>
  <si>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00:00</t>
  </si>
  <si>
    <t>Total</t>
  </si>
  <si>
    <t>Estudo inicial</t>
  </si>
  <si>
    <t>Total hora</t>
  </si>
  <si>
    <t>1º revisão (24 h)</t>
  </si>
  <si>
    <t>Total horas</t>
  </si>
  <si>
    <t>2ª revisão  (7 dias)</t>
  </si>
  <si>
    <t>3ª revisão (15 dias)</t>
  </si>
  <si>
    <t>Total de horas</t>
  </si>
  <si>
    <t>Disciplinas</t>
  </si>
  <si>
    <t>Conteúdo</t>
  </si>
  <si>
    <t>Data</t>
  </si>
  <si>
    <t>hora inicial</t>
  </si>
  <si>
    <t>hora final</t>
  </si>
  <si>
    <t>data sugerida</t>
  </si>
  <si>
    <t>Revisado?</t>
  </si>
  <si>
    <t>Não</t>
  </si>
  <si>
    <t>Sim</t>
  </si>
  <si>
    <t>Anotações</t>
  </si>
  <si>
    <t>Intituto Brasileiro de Formação e Capacitação (IBFC)</t>
  </si>
  <si>
    <t>Empresa Brasileira de Serviços Hospitalares (EBSERH)</t>
  </si>
  <si>
    <t>EDITAL N° 01/2019 - EBSERH/NACIONAL</t>
  </si>
  <si>
    <t>Áreas médica, assistencial e adminitrativa</t>
  </si>
  <si>
    <t>Níveis médio, técnico e superior</t>
  </si>
  <si>
    <t>de R$ 2.170,22 a R$ 10.350,46</t>
  </si>
  <si>
    <t>1.660 vagas</t>
  </si>
  <si>
    <t>06 de novembro a 10 de dezembro de 2012</t>
  </si>
  <si>
    <t>R$ 80,00 e R$ 240,00</t>
  </si>
  <si>
    <t>02 de Feveiro de 2020</t>
  </si>
  <si>
    <t>Conhecimentos de Legislação</t>
  </si>
  <si>
    <t xml:space="preserve">Conhecimentos Gerais </t>
  </si>
  <si>
    <t>Conhecimento específicos: Pedagogo</t>
  </si>
  <si>
    <t>LÍNGUA PORTUGUESA:</t>
  </si>
  <si>
    <t>Compreensão e interpretação de textos.</t>
  </si>
  <si>
    <t>Tipologia textual e gêneros textuais.</t>
  </si>
  <si>
    <t>Ortografia oficial.</t>
  </si>
  <si>
    <t>Acentuação gráfica.</t>
  </si>
  <si>
    <t>Classes de palavras.</t>
  </si>
  <si>
    <t>Uso do sinal indicativo de crase.</t>
  </si>
  <si>
    <t>Sintaxe da oração e do período.</t>
  </si>
  <si>
    <t>Pontuação.</t>
  </si>
  <si>
    <t>Concordância nominal e verbal.</t>
  </si>
  <si>
    <t>Regência nominal e verbal.</t>
  </si>
  <si>
    <t>Significação das palavras.</t>
  </si>
  <si>
    <t>RACIOCÍNIO LÓGICO:</t>
  </si>
  <si>
    <t>Noções de Lógica.</t>
  </si>
  <si>
    <t>Diagramas Lógicos: conjuntos e elementos.</t>
  </si>
  <si>
    <t>Lógica da argumentação.</t>
  </si>
  <si>
    <t>Tipos de Raciocínio.</t>
  </si>
  <si>
    <t>Conectivos Lógicos.</t>
  </si>
  <si>
    <t>Proposições lógicas simples e compostas.</t>
  </si>
  <si>
    <t>Elementos de teoria dos conjuntos, análise combinatória e probabilidade.</t>
  </si>
  <si>
    <t>Enfermeiro</t>
  </si>
  <si>
    <t>Técnico em Enfermagem</t>
  </si>
  <si>
    <t>Técnico em Farmácia</t>
  </si>
  <si>
    <t>Resolução de problemas com frações, conjuntos, porcentagens e sequências com números, figuras, palavras.</t>
  </si>
  <si>
    <t>LEGISLAÇÃO APLICADA À EBSERH:</t>
  </si>
  <si>
    <t>Lei Federal nº 12.550, de 15 de dezembro de 2011.</t>
  </si>
  <si>
    <t>Decreto nº 7.661, de 28 de dezembro de 2011.</t>
  </si>
  <si>
    <t>Regimento Interno da EBSERH - 3ª revisão (2016).</t>
  </si>
  <si>
    <t>Código de Ética e Conduta da Ebserh - Princípios Éticos e Compromissos de Conduta - 1ª edição – 2017.</t>
  </si>
  <si>
    <t>Estatuto Social da EBSERH, aprovado em 29/06/2018.</t>
  </si>
  <si>
    <t>LEGISLAÇÃO APLICADA AO SUS:</t>
  </si>
  <si>
    <t>Evolução histórica da organização do sistema de saúde no Brasil e a construção do Sistema Único de Saúde (SUS) – princípios, diretrizes e arcabouço legal.</t>
  </si>
  <si>
    <t>Controle social no SUS.</t>
  </si>
  <si>
    <t>Resolução 453/2012 do Conselho Nacional da Saúde.</t>
  </si>
  <si>
    <t>Constituição Federal 1988, Título VIII - artigos de 194 a 200.</t>
  </si>
  <si>
    <t>Lei Orgânica da Saúde - Lei n º 8.080/1990, Lei nº 8.142/1990 e Decreto Presidencial nº 7.508, de 28 de junho de 2011.</t>
  </si>
  <si>
    <t>Determinantes sociais da saúde.</t>
  </si>
  <si>
    <t>Sistemas de informação em saúde.</t>
  </si>
  <si>
    <t>RDC nº 63, de 25 de novembro de 2011 que dispõe sobre os Requisitos de Boas Práticas de Funcionamento para os Serviços de Saúde.</t>
  </si>
  <si>
    <t>Resolução CNS nº 553, de 9 de agosto de 2017, que dispõe sobre a carta dos direitos e deveres da pessoa usuária da saúde.</t>
  </si>
  <si>
    <t>RDC nº 36, de 25 de julho de 2013 que institui ações para a segurança do paciente em serviços de saúde e dá outras providências.</t>
  </si>
  <si>
    <t>PEDAGOGO:</t>
  </si>
  <si>
    <t>Princípios e diretrizes do Sistema Único de Assistência Social – SUAS, Lei Orgânica da Assistência Social (LOAS), Norma Operacional Básica (NOB), Política Nacional de Assistência Social, Estatuto da Criança e do Adolescente, Estatuto do Idoso.</t>
  </si>
  <si>
    <t>Sociologia da educação; a democratização da escola; educação e sociedade.</t>
  </si>
  <si>
    <t>Função social da escola.</t>
  </si>
  <si>
    <t>Qualidade na educação.</t>
  </si>
  <si>
    <t>Psicologia da educação.</t>
  </si>
  <si>
    <t>Teoria do desenvolvimento humano e suas distintas concepções, teorias da aprendizagem.</t>
  </si>
  <si>
    <t>O conhecimento do valor ético como agente de promoção social nas relações interpessoais.</t>
  </si>
  <si>
    <t>Impacto e importância do relacionamento no avanço do processo ensino-aprendizagem.</t>
  </si>
  <si>
    <t>Família: as novas modalidades de família, metodologias de abordagem familiar.</t>
  </si>
  <si>
    <t>Ética profissional. Como se dá o conhecimento – Vertentes do conhecimento (Racionalismos, Empirismo e Interacionismo);</t>
  </si>
  <si>
    <t>Evolução do processo de aprendizagem nas organizações;</t>
  </si>
  <si>
    <t>Estratégias de capacitação e desenvolvimento de pessoas;</t>
  </si>
  <si>
    <t>Programas, metodologias e tecnologias da educação;</t>
  </si>
  <si>
    <t>Critérios de seleção, aprendizagem, Tecnologia da Informação;</t>
  </si>
  <si>
    <t>Ensino à distância - EAD; Educação corporativa: concepção, parâmetros e implementação;</t>
  </si>
  <si>
    <t>Relações da capacitação de pessoas com a Gestão do Conhecimento;</t>
  </si>
  <si>
    <t>Liderança;</t>
  </si>
  <si>
    <t>Avaliação de Desempenho por Competências;</t>
  </si>
  <si>
    <t>Andragogia.</t>
  </si>
  <si>
    <t>Política Nacional de Educação Permanente em Saúde;</t>
  </si>
  <si>
    <t>Política de Educação e Desenvolvimento para o SUS- Caminhos para e Educação Permanente em Saúde;</t>
  </si>
  <si>
    <t>Portaria nº 198/GM Em 13 de fevereiro de 2004;</t>
  </si>
  <si>
    <t>Resolução da Diretoria Colegiada - RDC nº. 63 de 25 de novembro de 2011;</t>
  </si>
  <si>
    <t>Treinamentos em serviço obrigatórios para os Serviços de Saúde (hospitais) de acordo com as legislações vigentes;</t>
  </si>
  <si>
    <t>Administração de projetos;</t>
  </si>
  <si>
    <t>Levantamento de necessidades de treinamento;</t>
  </si>
  <si>
    <t>Programas de treinamento, desenvolvimento e educação;</t>
  </si>
  <si>
    <t>Gestão de conhecimentos;</t>
  </si>
  <si>
    <t>Aprendizagem nas empresas; 30. Educação Corporativa;</t>
  </si>
  <si>
    <t>Espaços compartilhados de conhecimentos;</t>
  </si>
  <si>
    <t>Gestão da qualidade nas organizações;</t>
  </si>
  <si>
    <t>Conceito de Qualidade;</t>
  </si>
  <si>
    <t>Indicadores de qualidade</t>
  </si>
  <si>
    <t>ENFERMEIRO:</t>
  </si>
  <si>
    <t>Sistema Único de Saúde (SUS): princípios, diretrizes, estrutura e organização; políticas de saúde; estrutura e funcionamento das instituições e suas relações com os serviços de saúde; níveis progressivos de assistência à saúde; políticas públicas do SUS para gestão de recursos físicos, financeiros, materiais e humanos; sistema de planejamento do SUS; planejamento estratégico e normativo; direitos dos usuários do SUS; participação e controle social; ações e programas do SUS; legislação básica do SUS.</t>
  </si>
  <si>
    <t>Vigilância epidemiológica e vigilância em saúde: programas de prevenção e controle de doenças transmissíveis prevalentes no cenário epidemiológico brasileiro; doenças e agravos nãotransmissíveis; Programa Nacional de Imunizações.</t>
  </si>
  <si>
    <t>Modalidades assistenciais: hospital-dia, assistência domiciliar, trabalho de grupo; prática de enfermagem na comunidade; cuidado de saúde familiar; Estratégia da Saúde da Família.</t>
  </si>
  <si>
    <t>Teorias e processo de enfermagem: taxonomias de diagnósticos de enfermagem.</t>
  </si>
  <si>
    <t>Assistência de enfermagem ao adulto com transtorno mental.</t>
  </si>
  <si>
    <t>Unidades de Atenção à Saúde mental.</t>
  </si>
  <si>
    <t>Ambulatório de saúde mental, centro de atenção psicossocial e hospital psiquiátrico.</t>
  </si>
  <si>
    <t>Instrumentos de intervenção de enfermagem em saúde mental.</t>
  </si>
  <si>
    <t>Relacionamento interpessoal, comunicação terapêutica, psicopatologias, psicofarmacologia.</t>
  </si>
  <si>
    <t>Assistência de enfermagem em gerontologia.</t>
  </si>
  <si>
    <t>Assistência de enfermagem ao paciente oncológico nas diferentes fases da doença e tratamentos.</t>
  </si>
  <si>
    <t>Quimioterapia, radioterapia e cirurgias.</t>
  </si>
  <si>
    <t>Procedimentos técnicos em enfermagem.</t>
  </si>
  <si>
    <t>Assistência de enfermagem perioperatória.</t>
  </si>
  <si>
    <t>Assistência de enfermagem a pacientes com alterações da função cardiovascular e circulatória: digestiva e gastrointestinal; metabólica e endócrina; renal e do trato urinário; reprodutiva; tegumentar; neurológica; músculo esquelético.</t>
  </si>
  <si>
    <t>Assistência de enfermagem aplicada à saúde sexual e reprodutiva da mulher com ênfase nas ações de baixa e média complexidade.</t>
  </si>
  <si>
    <t>Assistência de enfermagem à gestante, parturiente e puérpera.</t>
  </si>
  <si>
    <t>Assistência de enfermagem ao recém-nascido: modelos de atenção ao recém-nascido que compõem o programa de humanização no pré-natal e nascimento.</t>
  </si>
  <si>
    <t>Assistência de enfermagem à mulher no climatério e menopausa e na prevenção e tratamento de ginecopatias.</t>
  </si>
  <si>
    <t>Assistência de enfermagem à criança sadia: crescimento, desenvolvimento, aleitamento materno, alimentação; cuidado nas doenças prevalentes na infância (diarreicas e respiratórias).</t>
  </si>
  <si>
    <t>. Atendimento a pacientes em situações de urgência e emergência: estrutura organizacional do serviço de emergência hospitalar e pré-hospitalar; suporte básico de vida em emergências; emergências relacionadas a doenças do aparelho respiratório, do aparelho circulatório e psiquiátricas; atendimento inicial ao politraumatizado; atendimento na parada cardiorrespiratória; assistência de enfermagem ao paciente crítico com distúrbios hidroeletrolíticos, ácido-básicos, insuficiência respiratória e ventilação mecânica; insuficiência renal e métodos dialíticos; insuficiência hepática.</t>
  </si>
  <si>
    <t>Avaliação de consciência no paciente em coma.</t>
  </si>
  <si>
    <t>Doação, captação e transplante de órgãos.</t>
  </si>
  <si>
    <t>Enfermagem em urgências.</t>
  </si>
  <si>
    <t>Violência, abuso de drogas, intoxicações, emergências ambientais.</t>
  </si>
  <si>
    <t>Gerenciamento de enfermagem em serviços de saúde.</t>
  </si>
  <si>
    <t>Gerenciamento de recursos humanos: dimensionamento, recrutamento e seleção, educação continuada, avaliação de desempenho, liderança, supervisão, comunicação, relações de trabalho e processo grupal.</t>
  </si>
  <si>
    <t>Avaliação da qualidade nos processos de trabalho.</t>
  </si>
  <si>
    <t>Custos, auditoria, acreditação.</t>
  </si>
  <si>
    <t>Processo de trabalho de gerenciamento em enfermagem.</t>
  </si>
  <si>
    <t>Atuação da enfermagem em procedimentos e métodos diagnósticos.</t>
  </si>
  <si>
    <t>Agravos à saúde relacionados ao trabalho.</t>
  </si>
  <si>
    <t>Gerenciamento dos resíduos de serviços de saúde; Portaria-SEI nº 142, 09/08/2019 e Processos e Práticas em Hotelaria Hospitalar; RDC nº. 222, de 28 de março de 2018 que regulamenta as Boas Práticas de Gerenciamento dos Resíduos de Serviços de Saúde e dá outras providências.</t>
  </si>
  <si>
    <t>Pressupostos teóricos e metodológicos da pesquisa em saúde e enfermagem.</t>
  </si>
  <si>
    <t>Central de material e esterilização; processamento de produtos para saúde; Processos de esterilização de produtos para saúde; controle de qualidade e validação dos processos de esterilização de produtos para saúde.</t>
  </si>
  <si>
    <t>Práticas de biossegurança aplicadas ao processo de cuidar.</t>
  </si>
  <si>
    <t>Risco biológico e medidas de precauções básicas para a segurança individual e coletiva no serviço de assistência à saúde.</t>
  </si>
  <si>
    <t>Precauçãopadrão e precauções por forma de transmissão das doenças.</t>
  </si>
  <si>
    <t>Definição, indicações de uso e recursos materiais.</t>
  </si>
  <si>
    <t>Medidas de proteção cabíveis nas situações de risco potencial de exposição.</t>
  </si>
  <si>
    <t>Controle de infecção hospitalar.</t>
  </si>
  <si>
    <t>Código de ética dos profissionais de enfermagem.</t>
  </si>
  <si>
    <t>TÉCNICO EM ENFERMAGEM:</t>
  </si>
  <si>
    <t>Código de Ética em Enfermagem.</t>
  </si>
  <si>
    <t>Lei no 7.498, de 25 de junho de 1986.</t>
  </si>
  <si>
    <t>Decreto no 94.406, de 8 de junho de 1987.</t>
  </si>
  <si>
    <t>Enfermagem no centro cirúrgico.</t>
  </si>
  <si>
    <t>Recuperação da anestesia.</t>
  </si>
  <si>
    <t>Central de material e esterilização.</t>
  </si>
  <si>
    <t>Atuação nos períodos pré-operatório, trans-operatório e pós-operatório.</t>
  </si>
  <si>
    <t>Atuação durante os procedimentos cirúrgico-anestésicos.</t>
  </si>
  <si>
    <t>Materiais e equipamentos básicos que compõem as salas de cirurgia e recuperação anestésica.</t>
  </si>
  <si>
    <t>Rotinas de limpeza da sala de cirurgia.</t>
  </si>
  <si>
    <t>Uso de material estéril.</t>
  </si>
  <si>
    <t>Manuseio de equipamentos: autoclaves; seladora térmica e lavadora automática ultrassônica.</t>
  </si>
  <si>
    <t>Noções de controle de infecção hospitalar.</t>
  </si>
  <si>
    <t>Procedimentos de enfermagem.</t>
  </si>
  <si>
    <t>Verificação de sinais vitais, oxigenoterapia, aerossolterapia e curativos.</t>
  </si>
  <si>
    <t>Administração de medicamentos.</t>
  </si>
  <si>
    <t>Coleta de materiais para exames.</t>
  </si>
  <si>
    <t>Enfermagem nas situações de urgência e emergência.</t>
  </si>
  <si>
    <t>Conceitos de emergência e urgência.</t>
  </si>
  <si>
    <t>Estrutura e organização do pronto socorro.</t>
  </si>
  <si>
    <t>Atuação do técnico de enfermagem em situações de choque, parada cardio-respiratória, politrauma, afogamento, queimadura, intoxicação, envenenamento e picada de animais peçonhentos.</t>
  </si>
  <si>
    <t>Enfermagem em saúde pública.</t>
  </si>
  <si>
    <t>Política Nacional de Imunização.</t>
  </si>
  <si>
    <t>Controle de doenças transmissíveis, não transmissíveis e sexualmente transmissíveis.</t>
  </si>
  <si>
    <t>Atendimento aos pacientes com hipertensão arterial, diabetes, doenças cardiovasculares, obesidade, doença renal crônica, hanseníase, tuberculose, dengue e doenças de notificações compulsórias.</t>
  </si>
  <si>
    <t>Programa de assistência integrada a saúde da criança, mulher, homem, adolescente e idoso.</t>
  </si>
  <si>
    <t>Conduta ética dos profissionais da área de saúde.</t>
  </si>
  <si>
    <t>Princípios gerais de segurança no trabalho.</t>
  </si>
  <si>
    <t>Prevenção e causas dos acidentes do trabalho.</t>
  </si>
  <si>
    <t>Princípios de ergonomia no trabalho.</t>
  </si>
  <si>
    <t>Códigos e símbolos específicos de Saúde e Segurança no Trabalho.</t>
  </si>
  <si>
    <t>TÉCNICO EM FARMÁCIA:</t>
  </si>
  <si>
    <t>Operações farmacêuticas.</t>
  </si>
  <si>
    <t>Filtração, tamisação, trituração e extração.</t>
  </si>
  <si>
    <t>Cálculos em farmacotécnica.</t>
  </si>
  <si>
    <t>Sistema métrico decimal: medidas de massa e volume.</t>
  </si>
  <si>
    <t>Formas de expressão de concentrações na manipulação farmacêutica.</t>
  </si>
  <si>
    <t>Obtenção e controle de água purificada para farmácia com manipulação.</t>
  </si>
  <si>
    <t>Armazenamento e conservação de medicamentos.</t>
  </si>
  <si>
    <t>Princípios básicos de farmacotécnica.</t>
  </si>
  <si>
    <t xml:space="preserve">Formassólidas, semi-sólidos e líquidas.  </t>
  </si>
  <si>
    <t>Incompatibilidades químicas e físicas em manipulação farmacêutica.</t>
  </si>
  <si>
    <t>Controle de qualidade físico-químico em farmácia com manipulação.</t>
  </si>
  <si>
    <t>Legislação sanitária e profissional.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</si>
</sst>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[$-F400]h:mm:ss\ AM/PM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9"/>
      <color indexed="81"/>
      <name val="Segoe UI"/>
      <family val="2"/>
    </font>
    <font>
      <sz val="8"/>
      <color theme="1"/>
      <name val="Calibri Light"/>
      <family val="2"/>
      <scheme val="major"/>
    </font>
    <font>
      <sz val="14"/>
      <color theme="4" tint="-0.499984740745262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0070C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/>
      </bottom>
      <diagonal/>
    </border>
    <border>
      <left/>
      <right/>
      <top style="thin">
        <color theme="0" tint="-0.34998626667073579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medium">
        <color theme="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medium">
        <color theme="1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1" applyAlignment="1">
      <alignment horizontal="left"/>
    </xf>
    <xf numFmtId="0" fontId="0" fillId="3" borderId="0" xfId="0" applyFill="1"/>
    <xf numFmtId="0" fontId="11" fillId="3" borderId="0" xfId="0" applyFont="1" applyFill="1"/>
    <xf numFmtId="0" fontId="1" fillId="3" borderId="0" xfId="0" applyFont="1" applyFill="1"/>
    <xf numFmtId="0" fontId="0" fillId="0" borderId="0" xfId="0" applyAlignment="1">
      <alignment horizontal="center" vertical="center" wrapText="1"/>
    </xf>
    <xf numFmtId="4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6" fontId="1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/>
    </xf>
    <xf numFmtId="0" fontId="0" fillId="6" borderId="0" xfId="0" applyFill="1"/>
    <xf numFmtId="0" fontId="3" fillId="0" borderId="17" xfId="0" applyFont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46" fontId="7" fillId="0" borderId="4" xfId="0" applyNumberFormat="1" applyFont="1" applyFill="1" applyBorder="1" applyAlignment="1" applyProtection="1">
      <alignment horizontal="center" vertical="center"/>
      <protection locked="0"/>
    </xf>
    <xf numFmtId="46" fontId="0" fillId="0" borderId="0" xfId="0" applyNumberFormat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46" fontId="2" fillId="0" borderId="7" xfId="0" applyNumberFormat="1" applyFont="1" applyBorder="1" applyAlignment="1" applyProtection="1">
      <alignment horizontal="center"/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46" fontId="2" fillId="0" borderId="0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49" fontId="1" fillId="5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left"/>
    </xf>
    <xf numFmtId="0" fontId="1" fillId="7" borderId="25" xfId="1" applyFont="1" applyFill="1" applyBorder="1" applyAlignment="1">
      <alignment horizontal="left"/>
    </xf>
    <xf numFmtId="0" fontId="1" fillId="8" borderId="25" xfId="1" applyFont="1" applyFill="1" applyBorder="1" applyAlignment="1" applyProtection="1">
      <alignment horizontal="left"/>
      <protection locked="0"/>
    </xf>
    <xf numFmtId="0" fontId="1" fillId="3" borderId="25" xfId="1" applyFont="1" applyFill="1" applyBorder="1" applyAlignment="1" applyProtection="1">
      <alignment horizontal="left"/>
      <protection locked="0"/>
    </xf>
    <xf numFmtId="14" fontId="3" fillId="0" borderId="2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2" borderId="23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center"/>
      <protection locked="0"/>
    </xf>
    <xf numFmtId="14" fontId="15" fillId="0" borderId="21" xfId="0" applyNumberFormat="1" applyFont="1" applyBorder="1" applyAlignment="1" applyProtection="1">
      <alignment horizontal="center"/>
      <protection locked="0"/>
    </xf>
    <xf numFmtId="14" fontId="15" fillId="0" borderId="22" xfId="0" applyNumberFormat="1" applyFont="1" applyBorder="1" applyAlignment="1" applyProtection="1">
      <alignment horizontal="center"/>
      <protection locked="0"/>
    </xf>
    <xf numFmtId="165" fontId="3" fillId="0" borderId="22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Border="1" applyAlignment="1" applyProtection="1">
      <alignment horizontal="center"/>
      <protection locked="0"/>
    </xf>
    <xf numFmtId="165" fontId="3" fillId="0" borderId="24" xfId="0" applyNumberFormat="1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65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165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3" fillId="0" borderId="37" xfId="0" applyFont="1" applyBorder="1" applyProtection="1">
      <protection locked="0"/>
    </xf>
    <xf numFmtId="14" fontId="3" fillId="0" borderId="38" xfId="0" applyNumberFormat="1" applyFont="1" applyFill="1" applyBorder="1" applyAlignment="1" applyProtection="1">
      <alignment horizontal="center"/>
      <protection locked="0"/>
    </xf>
    <xf numFmtId="165" fontId="3" fillId="0" borderId="39" xfId="0" applyNumberFormat="1" applyFont="1" applyFill="1" applyBorder="1" applyAlignment="1" applyProtection="1">
      <alignment horizontal="center"/>
      <protection locked="0"/>
    </xf>
    <xf numFmtId="165" fontId="3" fillId="2" borderId="40" xfId="0" applyNumberFormat="1" applyFont="1" applyFill="1" applyBorder="1" applyAlignment="1" applyProtection="1">
      <alignment horizontal="center"/>
      <protection locked="0"/>
    </xf>
    <xf numFmtId="14" fontId="15" fillId="0" borderId="39" xfId="0" applyNumberFormat="1" applyFont="1" applyBorder="1" applyAlignment="1" applyProtection="1">
      <alignment horizontal="center"/>
      <protection locked="0"/>
    </xf>
    <xf numFmtId="14" fontId="15" fillId="0" borderId="41" xfId="0" applyNumberFormat="1" applyFont="1" applyBorder="1" applyAlignment="1" applyProtection="1">
      <alignment horizontal="center"/>
      <protection locked="0"/>
    </xf>
    <xf numFmtId="14" fontId="15" fillId="0" borderId="42" xfId="0" applyNumberFormat="1" applyFont="1" applyBorder="1" applyAlignment="1" applyProtection="1">
      <alignment horizontal="center"/>
      <protection locked="0"/>
    </xf>
    <xf numFmtId="165" fontId="3" fillId="0" borderId="42" xfId="0" applyNumberFormat="1" applyFont="1" applyFill="1" applyBorder="1" applyAlignment="1" applyProtection="1">
      <alignment horizontal="center"/>
      <protection locked="0"/>
    </xf>
    <xf numFmtId="165" fontId="3" fillId="0" borderId="43" xfId="0" applyNumberFormat="1" applyFont="1" applyBorder="1" applyAlignment="1" applyProtection="1">
      <alignment horizontal="center"/>
      <protection locked="0"/>
    </xf>
    <xf numFmtId="0" fontId="17" fillId="0" borderId="44" xfId="0" applyFont="1" applyBorder="1" applyAlignment="1" applyProtection="1">
      <alignment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3" fillId="0" borderId="44" xfId="0" applyFont="1" applyBorder="1" applyProtection="1">
      <protection locked="0"/>
    </xf>
    <xf numFmtId="0" fontId="3" fillId="0" borderId="45" xfId="0" applyFont="1" applyBorder="1" applyProtection="1">
      <protection locked="0"/>
    </xf>
    <xf numFmtId="0" fontId="17" fillId="0" borderId="46" xfId="0" applyFont="1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3" fillId="0" borderId="46" xfId="0" applyFont="1" applyBorder="1" applyProtection="1">
      <protection locked="0"/>
    </xf>
    <xf numFmtId="0" fontId="3" fillId="0" borderId="47" xfId="0" applyFont="1" applyBorder="1" applyProtection="1">
      <protection locked="0"/>
    </xf>
    <xf numFmtId="0" fontId="1" fillId="7" borderId="25" xfId="1" applyFont="1" applyFill="1" applyBorder="1" applyAlignment="1" applyProtection="1">
      <alignment horizontal="left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46" xfId="0" applyBorder="1" applyProtection="1">
      <protection locked="0"/>
    </xf>
    <xf numFmtId="0" fontId="0" fillId="0" borderId="49" xfId="0" applyBorder="1" applyProtection="1"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65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65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>
      <alignment horizontal="left" vertical="center"/>
    </xf>
    <xf numFmtId="0" fontId="0" fillId="0" borderId="37" xfId="0" applyBorder="1" applyAlignment="1" applyProtection="1">
      <alignment vertical="center" wrapText="1"/>
      <protection locked="0"/>
    </xf>
    <xf numFmtId="0" fontId="17" fillId="0" borderId="8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3" fillId="0" borderId="13" xfId="0" applyFont="1" applyBorder="1" applyProtection="1">
      <protection locked="0"/>
    </xf>
    <xf numFmtId="0" fontId="0" fillId="0" borderId="37" xfId="0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46" fontId="10" fillId="0" borderId="8" xfId="0" applyNumberFormat="1" applyFont="1" applyBorder="1" applyAlignment="1" applyProtection="1">
      <alignment horizontal="center" vertical="center"/>
      <protection locked="0"/>
    </xf>
    <xf numFmtId="46" fontId="10" fillId="0" borderId="9" xfId="0" applyNumberFormat="1" applyFont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29" xfId="0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6" fillId="0" borderId="34" xfId="0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5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grancursosonline.com.br/assinatura-ilimitada/" TargetMode="External"/><Relationship Id="rId1" Type="http://schemas.openxmlformats.org/officeDocument/2006/relationships/hyperlink" Target="#'Informa&#231;&#245;es l Concurso'!A1"/><Relationship Id="rId5" Type="http://schemas.openxmlformats.org/officeDocument/2006/relationships/image" Target="../media/image2.jpeg"/><Relationship Id="rId4" Type="http://schemas.openxmlformats.org/officeDocument/2006/relationships/hyperlink" Target="https://www.grancursosonline.com.br/concurso/ebserh-nacional-empresa-brasileira-de-servicos-hospitalares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ancursosonline.com.br/concurso/ebserh-nacional-empresa-brasileira-de-servicos-hospitalares" TargetMode="External"/><Relationship Id="rId3" Type="http://schemas.openxmlformats.org/officeDocument/2006/relationships/hyperlink" Target="#Cronograma!A1"/><Relationship Id="rId7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https://blog-static.infra.grancursosonline.com.br/wp-content/uploads/2019/11/04121018/Concurso-EBSERH-2019-Area-Assistencial.pdf" TargetMode="External"/><Relationship Id="rId6" Type="http://schemas.openxmlformats.org/officeDocument/2006/relationships/hyperlink" Target="https://www.grancursosonline.com.br/assinatura-ilimitada/" TargetMode="External"/><Relationship Id="rId5" Type="http://schemas.openxmlformats.org/officeDocument/2006/relationships/hyperlink" Target="#'Conhecimentos Gerais'!A1"/><Relationship Id="rId4" Type="http://schemas.openxmlformats.org/officeDocument/2006/relationships/hyperlink" Target="#'Quadro de hor&#225;rios'!A1"/><Relationship Id="rId9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Conhecimentos Gerais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3" Type="http://schemas.openxmlformats.org/officeDocument/2006/relationships/hyperlink" Target="#'Quadro de hor&#225;rios'!A1"/><Relationship Id="rId7" Type="http://schemas.openxmlformats.org/officeDocument/2006/relationships/hyperlink" Target="https://www.grancursosonline.com.br/concurso/ebserh-nacional-empresa-brasileira-de-servicos-hospitalares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Conhecimentos Gerais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19050</xdr:colOff>
      <xdr:row>2</xdr:row>
      <xdr:rowOff>85725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8ABE203-7621-41F4-B211-4F0C6A6ADF63}"/>
            </a:ext>
          </a:extLst>
        </xdr:cNvPr>
        <xdr:cNvSpPr/>
      </xdr:nvSpPr>
      <xdr:spPr>
        <a:xfrm>
          <a:off x="9525" y="9525"/>
          <a:ext cx="85439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3048000" cy="530658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D7FD87F7-B145-49E2-8C8D-9668C8A5A839}"/>
            </a:ext>
          </a:extLst>
        </xdr:cNvPr>
        <xdr:cNvSpPr txBox="1"/>
      </xdr:nvSpPr>
      <xdr:spPr>
        <a:xfrm>
          <a:off x="190500" y="0"/>
          <a:ext cx="30480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800">
              <a:solidFill>
                <a:schemeClr val="bg1"/>
              </a:solidFill>
            </a:rPr>
            <a:t>Edital</a:t>
          </a:r>
          <a:r>
            <a:rPr lang="pt-BR" sz="2800" baseline="0">
              <a:solidFill>
                <a:schemeClr val="bg1"/>
              </a:solidFill>
            </a:rPr>
            <a:t> Vertical</a:t>
          </a:r>
          <a:endParaRPr lang="pt-BR" sz="1100">
            <a:solidFill>
              <a:schemeClr val="bg1"/>
            </a:solidFill>
          </a:endParaRPr>
        </a:p>
      </xdr:txBody>
    </xdr:sp>
    <xdr:clientData/>
  </xdr:oneCellAnchor>
  <xdr:oneCellAnchor>
    <xdr:from>
      <xdr:col>4</xdr:col>
      <xdr:colOff>85726</xdr:colOff>
      <xdr:row>2</xdr:row>
      <xdr:rowOff>76200</xdr:rowOff>
    </xdr:from>
    <xdr:ext cx="4314824" cy="1094274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1B58EF77-4FB0-4FAF-9E3C-289C0717E286}"/>
            </a:ext>
          </a:extLst>
        </xdr:cNvPr>
        <xdr:cNvSpPr txBox="1"/>
      </xdr:nvSpPr>
      <xdr:spPr>
        <a:xfrm>
          <a:off x="2524126" y="571500"/>
          <a:ext cx="4314824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3200">
              <a:solidFill>
                <a:schemeClr val="accent1">
                  <a:lumMod val="75000"/>
                </a:schemeClr>
              </a:solidFill>
            </a:rPr>
            <a:t>Empresa</a:t>
          </a:r>
          <a:r>
            <a:rPr lang="pt-BR" sz="3200" baseline="0">
              <a:solidFill>
                <a:schemeClr val="accent1">
                  <a:lumMod val="75000"/>
                </a:schemeClr>
              </a:solidFill>
            </a:rPr>
            <a:t> Brasileira de Serviços Hospitalares</a:t>
          </a:r>
          <a:endParaRPr lang="pt-BR" sz="320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4</xdr:col>
      <xdr:colOff>95251</xdr:colOff>
      <xdr:row>11</xdr:row>
      <xdr:rowOff>28575</xdr:rowOff>
    </xdr:from>
    <xdr:ext cx="3933824" cy="593304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A308ACEC-ADF1-4367-9FE8-639D431D22B8}"/>
            </a:ext>
          </a:extLst>
        </xdr:cNvPr>
        <xdr:cNvSpPr txBox="1"/>
      </xdr:nvSpPr>
      <xdr:spPr>
        <a:xfrm>
          <a:off x="2533651" y="2238375"/>
          <a:ext cx="3933824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3200">
              <a:solidFill>
                <a:schemeClr val="tx1"/>
              </a:solidFill>
            </a:rPr>
            <a:t>Área</a:t>
          </a:r>
          <a:r>
            <a:rPr lang="pt-BR" sz="3200" baseline="0">
              <a:solidFill>
                <a:schemeClr val="tx1"/>
              </a:solidFill>
            </a:rPr>
            <a:t> Assistencial </a:t>
          </a:r>
          <a:endParaRPr lang="pt-BR" sz="3200">
            <a:solidFill>
              <a:schemeClr val="tx1"/>
            </a:solidFill>
          </a:endParaRPr>
        </a:p>
      </xdr:txBody>
    </xdr:sp>
    <xdr:clientData/>
  </xdr:oneCellAnchor>
  <xdr:twoCellAnchor>
    <xdr:from>
      <xdr:col>12</xdr:col>
      <xdr:colOff>0</xdr:colOff>
      <xdr:row>11</xdr:row>
      <xdr:rowOff>28575</xdr:rowOff>
    </xdr:from>
    <xdr:to>
      <xdr:col>13</xdr:col>
      <xdr:colOff>581025</xdr:colOff>
      <xdr:row>13</xdr:row>
      <xdr:rowOff>114300</xdr:rowOff>
    </xdr:to>
    <xdr:sp macro="" textlink="">
      <xdr:nvSpPr>
        <xdr:cNvPr id="15" name="Retângul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D97F0-53C9-461C-8F27-2B4623AA8146}"/>
            </a:ext>
          </a:extLst>
        </xdr:cNvPr>
        <xdr:cNvSpPr/>
      </xdr:nvSpPr>
      <xdr:spPr>
        <a:xfrm>
          <a:off x="7315200" y="2124075"/>
          <a:ext cx="1190625" cy="4667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Início</a:t>
          </a:r>
          <a:endParaRPr lang="pt-BR" sz="1100"/>
        </a:p>
      </xdr:txBody>
    </xdr:sp>
    <xdr:clientData/>
  </xdr:twoCellAnchor>
  <xdr:twoCellAnchor editAs="oneCell">
    <xdr:from>
      <xdr:col>10</xdr:col>
      <xdr:colOff>140628</xdr:colOff>
      <xdr:row>0</xdr:row>
      <xdr:rowOff>0</xdr:rowOff>
    </xdr:from>
    <xdr:to>
      <xdr:col>14</xdr:col>
      <xdr:colOff>76200</xdr:colOff>
      <xdr:row>2</xdr:row>
      <xdr:rowOff>114300</xdr:rowOff>
    </xdr:to>
    <xdr:pic>
      <xdr:nvPicPr>
        <xdr:cNvPr id="9" name="Image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663A04-3589-4F3B-B9E3-169312F72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6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85725</xdr:rowOff>
    </xdr:from>
    <xdr:to>
      <xdr:col>4</xdr:col>
      <xdr:colOff>114300</xdr:colOff>
      <xdr:row>15</xdr:row>
      <xdr:rowOff>0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5565BF-D98E-4F24-932F-69B386AA5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1025"/>
          <a:ext cx="2552700" cy="23907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989FE423-3296-4024-AC3F-01DC70654655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E0DC9D5-EC71-4BCA-B224-F305EEA70D92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FC9ACCE-E343-425E-867E-ECB65BBF174F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03E0818-0E6D-4364-B6F4-689C28F0201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79E7E8F-1B7B-41DA-90B6-283E0A30C49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381000</xdr:colOff>
      <xdr:row>0</xdr:row>
      <xdr:rowOff>0</xdr:rowOff>
    </xdr:from>
    <xdr:to>
      <xdr:col>23</xdr:col>
      <xdr:colOff>40347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0D9ABC-E373-4B04-8765-26F50A67A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927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12</xdr:row>
      <xdr:rowOff>190500</xdr:rowOff>
    </xdr:from>
    <xdr:to>
      <xdr:col>1</xdr:col>
      <xdr:colOff>3000375</xdr:colOff>
      <xdr:row>23</xdr:row>
      <xdr:rowOff>120625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2E1A6FB-3A63-434B-8A70-14F876625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238500"/>
          <a:ext cx="3514725" cy="335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19050</xdr:rowOff>
    </xdr:from>
    <xdr:to>
      <xdr:col>1</xdr:col>
      <xdr:colOff>514293</xdr:colOff>
      <xdr:row>10</xdr:row>
      <xdr:rowOff>9502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ADF37-57D6-4A09-8642-6F961FA13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" y="1838325"/>
          <a:ext cx="457143" cy="1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3000375</xdr:colOff>
      <xdr:row>1</xdr:row>
      <xdr:rowOff>85725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21C35E52-E13B-43FC-9FFC-135BD0183A6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823D7769-BA68-4FF3-B673-905E75978B7B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12" name="Retângulo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DBD0CF-06F6-4A72-8B10-71C3FA54122D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13" name="Retângulo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587C186-22E5-4521-8FDE-C8AADA8A10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14" name="Retângulo 1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54EFD34-8B11-4AF5-94B0-07CEEB358325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3</xdr:col>
      <xdr:colOff>64428</xdr:colOff>
      <xdr:row>0</xdr:row>
      <xdr:rowOff>0</xdr:rowOff>
    </xdr:from>
    <xdr:to>
      <xdr:col>8</xdr:col>
      <xdr:colOff>0</xdr:colOff>
      <xdr:row>3</xdr:row>
      <xdr:rowOff>38100</xdr:rowOff>
    </xdr:to>
    <xdr:pic>
      <xdr:nvPicPr>
        <xdr:cNvPr id="10" name="Imagem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86A249-BC4B-46DB-BA54-B7F157573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203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419100</xdr:colOff>
      <xdr:row>2</xdr:row>
      <xdr:rowOff>190498</xdr:rowOff>
    </xdr:from>
    <xdr:to>
      <xdr:col>8</xdr:col>
      <xdr:colOff>0</xdr:colOff>
      <xdr:row>29</xdr:row>
      <xdr:rowOff>0</xdr:rowOff>
    </xdr:to>
    <xdr:pic>
      <xdr:nvPicPr>
        <xdr:cNvPr id="5" name="Imagem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7232679-0E9E-49F0-88A7-7F813A624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71498"/>
          <a:ext cx="1247775" cy="50577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247650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392899B-11E2-4B60-86BC-E5C5736A0DCC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C923DF8-E117-420F-9BC7-6E07F0A898BE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3293D29-75BB-4FC0-A5A6-110ABD8F41FA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4CF34C1-FBA6-4DD4-94D4-AC62A5385106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9DB042C4-CCEC-45A5-99F1-F80418990AE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5</xdr:col>
      <xdr:colOff>676275</xdr:colOff>
      <xdr:row>0</xdr:row>
      <xdr:rowOff>0</xdr:rowOff>
    </xdr:from>
    <xdr:to>
      <xdr:col>8</xdr:col>
      <xdr:colOff>183222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88E09D0-EACC-4A8F-955F-4831FA10F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2373972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19ADF77-AED1-4905-96D0-037809B70077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2567970-B3C5-43C1-A35D-9AF3BB1A8C28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BA5A8C5-B6B7-4164-9AD7-60640E84F84C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C42BA42-4698-4BD2-9202-E40CA5E4FE0A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C23D58D-81B5-407E-A7D1-9CC93BBA65F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8</xdr:col>
      <xdr:colOff>121578</xdr:colOff>
      <xdr:row>0</xdr:row>
      <xdr:rowOff>0</xdr:rowOff>
    </xdr:from>
    <xdr:to>
      <xdr:col>11</xdr:col>
      <xdr:colOff>0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1FAAA6-A36F-4E49-9699-EC7925A3E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44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9</xdr:col>
      <xdr:colOff>380539</xdr:colOff>
      <xdr:row>7</xdr:row>
      <xdr:rowOff>28574</xdr:rowOff>
    </xdr:from>
    <xdr:to>
      <xdr:col>11</xdr:col>
      <xdr:colOff>0</xdr:colOff>
      <xdr:row>27</xdr:row>
      <xdr:rowOff>76199</xdr:rowOff>
    </xdr:to>
    <xdr:pic>
      <xdr:nvPicPr>
        <xdr:cNvPr id="9" name="Imagem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51A6F09-6D44-4A6F-9A3F-ED6FDEA2C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0664" y="1362074"/>
          <a:ext cx="1057736" cy="385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BAA0583-C6F8-47F5-9BEC-DF3911E5B594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22EC4A1-E4F2-4836-8752-CBB8BC489C9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022DCC4-845D-4B96-BBBC-FC39F375CF47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3C30B4A-D9D4-44DB-8557-70D2C32F9AD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2BE170C-F1CB-46F4-85DD-C84F67C0750F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DFDBDD-0B6C-490E-A7E2-748707F2D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13</xdr:row>
      <xdr:rowOff>12724</xdr:rowOff>
    </xdr:from>
    <xdr:to>
      <xdr:col>1</xdr:col>
      <xdr:colOff>3028950</xdr:colOff>
      <xdr:row>27</xdr:row>
      <xdr:rowOff>323849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1A7632F-CC8B-4254-A42D-5DE4F5050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679724"/>
          <a:ext cx="3514725" cy="3359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B2B4DF8-ED2E-4B27-A2F0-F118B93556FE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2AFE6F7-E310-4E05-8284-4A32418393B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82D1C5-DBFC-40C2-814A-9BFC5EFBD816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C726B3-B18B-45C2-BA0F-EEC6F1D2773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0884271-95D9-44F7-A7DF-25A6CEB47272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56B446-9F34-4FC8-AB08-0865BA85B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12</xdr:row>
      <xdr:rowOff>180975</xdr:rowOff>
    </xdr:from>
    <xdr:to>
      <xdr:col>1</xdr:col>
      <xdr:colOff>3048000</xdr:colOff>
      <xdr:row>21</xdr:row>
      <xdr:rowOff>492100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01FA4C2-A6FD-48B4-A467-FC975B0B1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800475"/>
          <a:ext cx="3514725" cy="33591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788771DD-AC20-4C16-81B2-19C7E09EB8D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19C5A3D-928D-484E-80FA-3E952523327F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98F7FAE-9A70-49C7-AB2F-DAF8183C3622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77B6732-2BF5-4B89-B121-3D669E8FE8C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5395D4F-0941-4095-9A4B-42523411870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390525</xdr:colOff>
      <xdr:row>0</xdr:row>
      <xdr:rowOff>0</xdr:rowOff>
    </xdr:from>
    <xdr:to>
      <xdr:col>23</xdr:col>
      <xdr:colOff>49872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7D3DE6-68D5-4478-93DA-3B95995D4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88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12</xdr:row>
      <xdr:rowOff>180975</xdr:rowOff>
    </xdr:from>
    <xdr:to>
      <xdr:col>1</xdr:col>
      <xdr:colOff>3009900</xdr:colOff>
      <xdr:row>18</xdr:row>
      <xdr:rowOff>301600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0474A1-9840-4383-8AE0-948B60B43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990975"/>
          <a:ext cx="3514725" cy="33591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680816D-C79B-48FF-A702-5ED7132C344E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3EB8BFF-6113-4D7B-85A3-2F75CB01C935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1125F59-099F-4D22-8122-0124A32656A9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1E33307-5118-4969-AF85-B8C02DB022B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D25E8D9-6C8A-4D73-B6E8-59DA8E14B650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400050</xdr:colOff>
      <xdr:row>0</xdr:row>
      <xdr:rowOff>0</xdr:rowOff>
    </xdr:from>
    <xdr:to>
      <xdr:col>23</xdr:col>
      <xdr:colOff>59397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1207FA-8809-478B-97E9-35F6034DE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832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13</xdr:row>
      <xdr:rowOff>19050</xdr:rowOff>
    </xdr:from>
    <xdr:to>
      <xdr:col>1</xdr:col>
      <xdr:colOff>3038475</xdr:colOff>
      <xdr:row>21</xdr:row>
      <xdr:rowOff>139675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4322520-E4E5-40EF-9AF5-AB8D1B291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7639050"/>
          <a:ext cx="3514725" cy="33591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5AD5BCF-0605-4977-897F-5D446C620576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C4B6498-33EA-4E55-AD3A-967CE0CDDF90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2BC6660-584B-408B-80EF-AAAB4FB14E48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1A37D95-A2F0-4906-88B6-5830BA7E67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8A5B7CF-5255-4A30-BF51-3415DE2FBE7B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342900</xdr:colOff>
      <xdr:row>0</xdr:row>
      <xdr:rowOff>0</xdr:rowOff>
    </xdr:from>
    <xdr:to>
      <xdr:col>23</xdr:col>
      <xdr:colOff>2247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F35B0E-E457-46C2-AEB7-C60E5BE83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117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13</xdr:row>
      <xdr:rowOff>28575</xdr:rowOff>
    </xdr:from>
    <xdr:to>
      <xdr:col>1</xdr:col>
      <xdr:colOff>2981325</xdr:colOff>
      <xdr:row>21</xdr:row>
      <xdr:rowOff>530200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864C91B-1D91-48A9-8883-BCD7665D8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695575"/>
          <a:ext cx="3514725" cy="335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showGridLines="0" workbookViewId="0">
      <selection activeCell="J9" sqref="J9"/>
    </sheetView>
  </sheetViews>
  <sheetFormatPr defaultColWidth="0" defaultRowHeight="15" zeroHeight="1" x14ac:dyDescent="0.25"/>
  <cols>
    <col min="1" max="14" width="9.140625" customWidth="1"/>
    <col min="15" max="15" width="2.7109375" customWidth="1"/>
    <col min="16" max="16384" width="9.140625" hidden="1"/>
  </cols>
  <sheetData>
    <row r="1" x14ac:dyDescent="0.25"/>
    <row r="2" ht="24" customHeight="1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31"/>
  <sheetViews>
    <sheetView showGridLines="0" workbookViewId="0">
      <selection activeCell="B11" sqref="B11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71</v>
      </c>
      <c r="F5" s="14"/>
      <c r="G5" s="15" t="s">
        <v>72</v>
      </c>
      <c r="H5" s="14"/>
      <c r="I5" s="14"/>
      <c r="J5" s="14" t="s">
        <v>73</v>
      </c>
      <c r="K5" s="14"/>
      <c r="L5" s="15" t="s">
        <v>74</v>
      </c>
      <c r="M5" s="13"/>
      <c r="N5" s="14"/>
      <c r="O5" s="14" t="s">
        <v>75</v>
      </c>
      <c r="P5" s="14"/>
      <c r="Q5" s="15"/>
      <c r="R5" s="13"/>
      <c r="S5" s="14"/>
      <c r="T5" s="14" t="s">
        <v>76</v>
      </c>
      <c r="U5" s="14"/>
      <c r="V5" s="15"/>
      <c r="W5" s="16" t="s">
        <v>77</v>
      </c>
    </row>
    <row r="6" spans="1:23" ht="30" x14ac:dyDescent="0.25">
      <c r="A6" s="27" t="s">
        <v>0</v>
      </c>
      <c r="B6" s="28" t="s">
        <v>78</v>
      </c>
      <c r="C6" s="26" t="s">
        <v>79</v>
      </c>
      <c r="D6" s="77" t="s">
        <v>80</v>
      </c>
      <c r="E6" s="78" t="s">
        <v>81</v>
      </c>
      <c r="F6" s="78" t="s">
        <v>82</v>
      </c>
      <c r="G6" s="79">
        <f>SUM(G7:G25)</f>
        <v>0.79166666666666596</v>
      </c>
      <c r="H6" s="80" t="s">
        <v>83</v>
      </c>
      <c r="I6" s="81" t="s">
        <v>84</v>
      </c>
      <c r="J6" s="78" t="s">
        <v>81</v>
      </c>
      <c r="K6" s="78" t="s">
        <v>82</v>
      </c>
      <c r="L6" s="79">
        <f>SUM(L7:L25)</f>
        <v>0</v>
      </c>
      <c r="M6" s="82" t="s">
        <v>83</v>
      </c>
      <c r="N6" s="80" t="s">
        <v>84</v>
      </c>
      <c r="O6" s="78" t="s">
        <v>81</v>
      </c>
      <c r="P6" s="78" t="s">
        <v>82</v>
      </c>
      <c r="Q6" s="79">
        <f>SUM(Q7:Q25)</f>
        <v>0.79166666666666596</v>
      </c>
      <c r="R6" s="80" t="s">
        <v>83</v>
      </c>
      <c r="S6" s="80" t="s">
        <v>84</v>
      </c>
      <c r="T6" s="78" t="s">
        <v>81</v>
      </c>
      <c r="U6" s="78" t="s">
        <v>82</v>
      </c>
      <c r="V6" s="79">
        <f>SUM(V7:V25)</f>
        <v>0.79166666666666596</v>
      </c>
      <c r="W6" s="83">
        <f>SUM(W7:W25)</f>
        <v>2.3749999999999991</v>
      </c>
    </row>
    <row r="7" spans="1:23" x14ac:dyDescent="0.25">
      <c r="A7" s="65">
        <v>1</v>
      </c>
      <c r="B7" s="65" t="str">
        <f>Cronograma!B10</f>
        <v xml:space="preserve">Conhecimentos Gerais </v>
      </c>
      <c r="C7" s="84" t="s">
        <v>251</v>
      </c>
      <c r="D7" s="67">
        <v>43249</v>
      </c>
      <c r="E7" s="68">
        <v>0.29166666666666669</v>
      </c>
      <c r="F7" s="68">
        <v>0.33333333333333331</v>
      </c>
      <c r="G7" s="69">
        <f>F7-E7</f>
        <v>4.166666666666663E-2</v>
      </c>
      <c r="H7" s="70">
        <f t="shared" ref="H7" si="0">IF(D7="","",D7+DAY(1))</f>
        <v>43250</v>
      </c>
      <c r="I7" s="70" t="s">
        <v>85</v>
      </c>
      <c r="J7" s="71">
        <v>0.29166666666666669</v>
      </c>
      <c r="K7" s="71">
        <v>0.33333333333333331</v>
      </c>
      <c r="L7" s="69">
        <f>IF(I7="sim",K7-J7,0)</f>
        <v>0</v>
      </c>
      <c r="M7" s="72">
        <f>IF(D7="","",D7+DAY(7))</f>
        <v>43256</v>
      </c>
      <c r="N7" s="73" t="s">
        <v>86</v>
      </c>
      <c r="O7" s="74">
        <v>0.29166666666666669</v>
      </c>
      <c r="P7" s="74">
        <v>0.33333333333333331</v>
      </c>
      <c r="Q7" s="69">
        <f>IF(N7="sim",P7-O7,0)</f>
        <v>4.166666666666663E-2</v>
      </c>
      <c r="R7" s="75">
        <f>IF(D7="","",D7+DAY(15))</f>
        <v>43264</v>
      </c>
      <c r="S7" s="70" t="s">
        <v>86</v>
      </c>
      <c r="T7" s="68">
        <v>0.29166666666666669</v>
      </c>
      <c r="U7" s="68">
        <v>0.33333333333333331</v>
      </c>
      <c r="V7" s="69">
        <f>IF(S7="sim",U7-T7,0)</f>
        <v>4.166666666666663E-2</v>
      </c>
      <c r="W7" s="76">
        <f>G7+L7+Q7+V7</f>
        <v>0.12499999999999989</v>
      </c>
    </row>
    <row r="8" spans="1:23" x14ac:dyDescent="0.25">
      <c r="A8" s="65">
        <v>2</v>
      </c>
      <c r="B8" s="65" t="str">
        <f>Cronograma!B11</f>
        <v>Conhecimentos de Legislação</v>
      </c>
      <c r="C8" s="85" t="s">
        <v>252</v>
      </c>
      <c r="D8" s="67">
        <v>43250</v>
      </c>
      <c r="E8" s="68">
        <v>0.29166666666666669</v>
      </c>
      <c r="F8" s="68">
        <v>0.33333333333333331</v>
      </c>
      <c r="G8" s="69">
        <f t="shared" ref="G8:G25" si="1">F8-E8</f>
        <v>4.166666666666663E-2</v>
      </c>
      <c r="H8" s="70">
        <f t="shared" ref="H8:H25" si="2">IF(D8="","",D8+DAY(1))</f>
        <v>43251</v>
      </c>
      <c r="I8" s="70" t="s">
        <v>85</v>
      </c>
      <c r="J8" s="71">
        <v>0.29166666666666669</v>
      </c>
      <c r="K8" s="71">
        <v>0.33333333333333331</v>
      </c>
      <c r="L8" s="69">
        <f t="shared" ref="L8:L25" si="3">IF(I8="sim",K8-J8,0)</f>
        <v>0</v>
      </c>
      <c r="M8" s="72">
        <f t="shared" ref="M8:M25" si="4">IF(D8="","",D8+DAY(7))</f>
        <v>43257</v>
      </c>
      <c r="N8" s="73" t="s">
        <v>86</v>
      </c>
      <c r="O8" s="74">
        <v>0.29166666666666669</v>
      </c>
      <c r="P8" s="74">
        <v>0.33333333333333331</v>
      </c>
      <c r="Q8" s="69">
        <f t="shared" ref="Q8:Q25" si="5">IF(N8="sim",P8-O8,0)</f>
        <v>4.166666666666663E-2</v>
      </c>
      <c r="R8" s="75">
        <f t="shared" ref="R8:R25" si="6">IF(D8="","",D8+DAY(15))</f>
        <v>43265</v>
      </c>
      <c r="S8" s="70" t="s">
        <v>86</v>
      </c>
      <c r="T8" s="68">
        <v>0.29166666666666669</v>
      </c>
      <c r="U8" s="68">
        <v>0.33333333333333331</v>
      </c>
      <c r="V8" s="69">
        <f t="shared" ref="V8:V25" si="7">IF(S8="sim",U8-T8,0)</f>
        <v>4.166666666666663E-2</v>
      </c>
      <c r="W8" s="76">
        <f t="shared" ref="W8:W25" si="8">G8+L8+Q8+V8</f>
        <v>0.12499999999999989</v>
      </c>
    </row>
    <row r="9" spans="1:23" ht="30" x14ac:dyDescent="0.25">
      <c r="A9" s="65">
        <v>3</v>
      </c>
      <c r="B9" s="65" t="str">
        <f>Cronograma!B12</f>
        <v>Conhecimento específicos: Pedagogo</v>
      </c>
      <c r="C9" s="85" t="s">
        <v>253</v>
      </c>
      <c r="D9" s="67">
        <v>43251</v>
      </c>
      <c r="E9" s="68">
        <v>0.29166666666666669</v>
      </c>
      <c r="F9" s="68">
        <v>0.33333333333333331</v>
      </c>
      <c r="G9" s="69">
        <f t="shared" si="1"/>
        <v>4.166666666666663E-2</v>
      </c>
      <c r="H9" s="70">
        <f t="shared" si="2"/>
        <v>43252</v>
      </c>
      <c r="I9" s="70" t="s">
        <v>85</v>
      </c>
      <c r="J9" s="71">
        <v>0.29166666666666669</v>
      </c>
      <c r="K9" s="71">
        <v>0.33333333333333331</v>
      </c>
      <c r="L9" s="69">
        <f t="shared" si="3"/>
        <v>0</v>
      </c>
      <c r="M9" s="72">
        <f t="shared" si="4"/>
        <v>43258</v>
      </c>
      <c r="N9" s="73" t="s">
        <v>86</v>
      </c>
      <c r="O9" s="74">
        <v>0.29166666666666669</v>
      </c>
      <c r="P9" s="74">
        <v>0.33333333333333331</v>
      </c>
      <c r="Q9" s="69">
        <f t="shared" si="5"/>
        <v>4.166666666666663E-2</v>
      </c>
      <c r="R9" s="75">
        <f t="shared" si="6"/>
        <v>43266</v>
      </c>
      <c r="S9" s="70" t="s">
        <v>86</v>
      </c>
      <c r="T9" s="68">
        <v>0.29166666666666669</v>
      </c>
      <c r="U9" s="68">
        <v>0.33333333333333331</v>
      </c>
      <c r="V9" s="69">
        <f t="shared" si="7"/>
        <v>4.166666666666663E-2</v>
      </c>
      <c r="W9" s="76">
        <f t="shared" si="8"/>
        <v>0.12499999999999989</v>
      </c>
    </row>
    <row r="10" spans="1:23" x14ac:dyDescent="0.25">
      <c r="A10" s="65">
        <v>4</v>
      </c>
      <c r="B10" s="65" t="str">
        <f>Cronograma!B13</f>
        <v>Enfermeiro</v>
      </c>
      <c r="C10" s="85" t="s">
        <v>254</v>
      </c>
      <c r="D10" s="67">
        <v>43252</v>
      </c>
      <c r="E10" s="68">
        <v>0.29166666666666669</v>
      </c>
      <c r="F10" s="68">
        <v>0.33333333333333331</v>
      </c>
      <c r="G10" s="69">
        <f t="shared" si="1"/>
        <v>4.166666666666663E-2</v>
      </c>
      <c r="H10" s="70">
        <f t="shared" si="2"/>
        <v>43253</v>
      </c>
      <c r="I10" s="70" t="s">
        <v>85</v>
      </c>
      <c r="J10" s="71">
        <v>0.29166666666666669</v>
      </c>
      <c r="K10" s="71">
        <v>0.33333333333333331</v>
      </c>
      <c r="L10" s="69">
        <f t="shared" si="3"/>
        <v>0</v>
      </c>
      <c r="M10" s="72">
        <f t="shared" si="4"/>
        <v>43259</v>
      </c>
      <c r="N10" s="73" t="s">
        <v>86</v>
      </c>
      <c r="O10" s="74">
        <v>0.29166666666666669</v>
      </c>
      <c r="P10" s="74">
        <v>0.33333333333333331</v>
      </c>
      <c r="Q10" s="69">
        <f t="shared" si="5"/>
        <v>4.166666666666663E-2</v>
      </c>
      <c r="R10" s="75">
        <f t="shared" si="6"/>
        <v>43267</v>
      </c>
      <c r="S10" s="70" t="s">
        <v>86</v>
      </c>
      <c r="T10" s="68">
        <v>0.29166666666666669</v>
      </c>
      <c r="U10" s="68">
        <v>0.33333333333333331</v>
      </c>
      <c r="V10" s="69">
        <f t="shared" si="7"/>
        <v>4.166666666666663E-2</v>
      </c>
      <c r="W10" s="76">
        <f t="shared" si="8"/>
        <v>0.12499999999999989</v>
      </c>
    </row>
    <row r="11" spans="1:23" ht="30" x14ac:dyDescent="0.25">
      <c r="A11" s="65">
        <v>5</v>
      </c>
      <c r="B11" s="65" t="str">
        <f>Cronograma!B14</f>
        <v>Técnico em Enfermagem</v>
      </c>
      <c r="C11" s="85" t="s">
        <v>255</v>
      </c>
      <c r="D11" s="67">
        <v>43253</v>
      </c>
      <c r="E11" s="68">
        <v>0.29166666666666669</v>
      </c>
      <c r="F11" s="68">
        <v>0.33333333333333331</v>
      </c>
      <c r="G11" s="69">
        <f t="shared" si="1"/>
        <v>4.166666666666663E-2</v>
      </c>
      <c r="H11" s="70">
        <f t="shared" si="2"/>
        <v>43254</v>
      </c>
      <c r="I11" s="70" t="s">
        <v>85</v>
      </c>
      <c r="J11" s="71">
        <v>0.29166666666666669</v>
      </c>
      <c r="K11" s="71">
        <v>0.33333333333333331</v>
      </c>
      <c r="L11" s="69">
        <f t="shared" si="3"/>
        <v>0</v>
      </c>
      <c r="M11" s="72">
        <f t="shared" si="4"/>
        <v>43260</v>
      </c>
      <c r="N11" s="73" t="s">
        <v>86</v>
      </c>
      <c r="O11" s="74">
        <v>0.29166666666666669</v>
      </c>
      <c r="P11" s="74">
        <v>0.33333333333333331</v>
      </c>
      <c r="Q11" s="69">
        <f t="shared" si="5"/>
        <v>4.166666666666663E-2</v>
      </c>
      <c r="R11" s="75">
        <f t="shared" si="6"/>
        <v>43268</v>
      </c>
      <c r="S11" s="70" t="s">
        <v>86</v>
      </c>
      <c r="T11" s="68">
        <v>0.29166666666666669</v>
      </c>
      <c r="U11" s="68">
        <v>0.33333333333333331</v>
      </c>
      <c r="V11" s="69">
        <f t="shared" si="7"/>
        <v>4.166666666666663E-2</v>
      </c>
      <c r="W11" s="76">
        <f t="shared" si="8"/>
        <v>0.12499999999999989</v>
      </c>
    </row>
    <row r="12" spans="1:23" ht="30" x14ac:dyDescent="0.25">
      <c r="A12" s="66">
        <v>6</v>
      </c>
      <c r="B12" s="66" t="str">
        <f>Cronograma!B15</f>
        <v>Técnico em Farmácia</v>
      </c>
      <c r="C12" s="85" t="s">
        <v>256</v>
      </c>
      <c r="D12" s="67">
        <v>43254</v>
      </c>
      <c r="E12" s="68">
        <v>0.29166666666666669</v>
      </c>
      <c r="F12" s="68">
        <v>0.33333333333333331</v>
      </c>
      <c r="G12" s="69">
        <f t="shared" si="1"/>
        <v>4.166666666666663E-2</v>
      </c>
      <c r="H12" s="70">
        <f t="shared" si="2"/>
        <v>43255</v>
      </c>
      <c r="I12" s="70" t="s">
        <v>85</v>
      </c>
      <c r="J12" s="71">
        <v>0.29166666666666669</v>
      </c>
      <c r="K12" s="71">
        <v>0.33333333333333331</v>
      </c>
      <c r="L12" s="69">
        <f t="shared" si="3"/>
        <v>0</v>
      </c>
      <c r="M12" s="72">
        <f t="shared" si="4"/>
        <v>43261</v>
      </c>
      <c r="N12" s="73" t="s">
        <v>86</v>
      </c>
      <c r="O12" s="74">
        <v>0.29166666666666669</v>
      </c>
      <c r="P12" s="74">
        <v>0.33333333333333331</v>
      </c>
      <c r="Q12" s="69">
        <f t="shared" si="5"/>
        <v>4.166666666666663E-2</v>
      </c>
      <c r="R12" s="75">
        <f t="shared" si="6"/>
        <v>43269</v>
      </c>
      <c r="S12" s="70" t="s">
        <v>86</v>
      </c>
      <c r="T12" s="68">
        <v>0.29166666666666669</v>
      </c>
      <c r="U12" s="68">
        <v>0.33333333333333331</v>
      </c>
      <c r="V12" s="69">
        <f t="shared" si="7"/>
        <v>4.166666666666663E-2</v>
      </c>
      <c r="W12" s="76">
        <f t="shared" si="8"/>
        <v>0.12499999999999989</v>
      </c>
    </row>
    <row r="13" spans="1:23" ht="30" x14ac:dyDescent="0.25">
      <c r="A13" s="64">
        <v>7</v>
      </c>
      <c r="B13" s="64">
        <f>Cronograma!B16</f>
        <v>0</v>
      </c>
      <c r="C13" s="85" t="s">
        <v>257</v>
      </c>
      <c r="D13" s="67">
        <v>43255</v>
      </c>
      <c r="E13" s="68">
        <v>0.29166666666666669</v>
      </c>
      <c r="F13" s="68">
        <v>0.33333333333333331</v>
      </c>
      <c r="G13" s="69">
        <f t="shared" si="1"/>
        <v>4.166666666666663E-2</v>
      </c>
      <c r="H13" s="70">
        <f t="shared" si="2"/>
        <v>43256</v>
      </c>
      <c r="I13" s="70" t="s">
        <v>85</v>
      </c>
      <c r="J13" s="71">
        <v>0.29166666666666669</v>
      </c>
      <c r="K13" s="71">
        <v>0.33333333333333331</v>
      </c>
      <c r="L13" s="69">
        <f t="shared" si="3"/>
        <v>0</v>
      </c>
      <c r="M13" s="72">
        <f t="shared" si="4"/>
        <v>43262</v>
      </c>
      <c r="N13" s="73" t="s">
        <v>86</v>
      </c>
      <c r="O13" s="74">
        <v>0.29166666666666669</v>
      </c>
      <c r="P13" s="74">
        <v>0.33333333333333331</v>
      </c>
      <c r="Q13" s="69">
        <f t="shared" si="5"/>
        <v>4.166666666666663E-2</v>
      </c>
      <c r="R13" s="75">
        <f t="shared" si="6"/>
        <v>43270</v>
      </c>
      <c r="S13" s="70" t="s">
        <v>86</v>
      </c>
      <c r="T13" s="68">
        <v>0.29166666666666669</v>
      </c>
      <c r="U13" s="68">
        <v>0.33333333333333331</v>
      </c>
      <c r="V13" s="69">
        <f t="shared" si="7"/>
        <v>4.166666666666663E-2</v>
      </c>
      <c r="W13" s="76">
        <f t="shared" si="8"/>
        <v>0.12499999999999989</v>
      </c>
    </row>
    <row r="14" spans="1:23" ht="30" x14ac:dyDescent="0.25">
      <c r="A14" s="64">
        <v>8</v>
      </c>
      <c r="B14" s="64">
        <f>Cronograma!B17</f>
        <v>0</v>
      </c>
      <c r="C14" s="85" t="s">
        <v>258</v>
      </c>
      <c r="D14" s="67">
        <v>43256</v>
      </c>
      <c r="E14" s="68">
        <v>0.29166666666666669</v>
      </c>
      <c r="F14" s="68">
        <v>0.33333333333333331</v>
      </c>
      <c r="G14" s="69">
        <f t="shared" si="1"/>
        <v>4.166666666666663E-2</v>
      </c>
      <c r="H14" s="70">
        <f t="shared" si="2"/>
        <v>43257</v>
      </c>
      <c r="I14" s="70" t="s">
        <v>85</v>
      </c>
      <c r="J14" s="71">
        <v>0.29166666666666669</v>
      </c>
      <c r="K14" s="71">
        <v>0.33333333333333331</v>
      </c>
      <c r="L14" s="69">
        <f t="shared" si="3"/>
        <v>0</v>
      </c>
      <c r="M14" s="72">
        <f t="shared" si="4"/>
        <v>43263</v>
      </c>
      <c r="N14" s="73" t="s">
        <v>86</v>
      </c>
      <c r="O14" s="74">
        <v>0.29166666666666669</v>
      </c>
      <c r="P14" s="74">
        <v>0.33333333333333331</v>
      </c>
      <c r="Q14" s="69">
        <f t="shared" si="5"/>
        <v>4.166666666666663E-2</v>
      </c>
      <c r="R14" s="75">
        <f t="shared" si="6"/>
        <v>43271</v>
      </c>
      <c r="S14" s="70" t="s">
        <v>86</v>
      </c>
      <c r="T14" s="68">
        <v>0.29166666666666669</v>
      </c>
      <c r="U14" s="68">
        <v>0.33333333333333331</v>
      </c>
      <c r="V14" s="69">
        <f t="shared" si="7"/>
        <v>4.166666666666663E-2</v>
      </c>
      <c r="W14" s="76">
        <f t="shared" si="8"/>
        <v>0.12499999999999989</v>
      </c>
    </row>
    <row r="15" spans="1:23" x14ac:dyDescent="0.25">
      <c r="A15" s="64">
        <v>9</v>
      </c>
      <c r="B15" s="64">
        <f>Cronograma!B18</f>
        <v>0</v>
      </c>
      <c r="C15" s="85" t="s">
        <v>259</v>
      </c>
      <c r="D15" s="67">
        <v>43257</v>
      </c>
      <c r="E15" s="68">
        <v>0.29166666666666669</v>
      </c>
      <c r="F15" s="68">
        <v>0.33333333333333331</v>
      </c>
      <c r="G15" s="69">
        <f t="shared" si="1"/>
        <v>4.166666666666663E-2</v>
      </c>
      <c r="H15" s="70">
        <f t="shared" si="2"/>
        <v>43258</v>
      </c>
      <c r="I15" s="70" t="s">
        <v>85</v>
      </c>
      <c r="J15" s="71">
        <v>0.29166666666666669</v>
      </c>
      <c r="K15" s="71">
        <v>0.33333333333333331</v>
      </c>
      <c r="L15" s="69">
        <f t="shared" si="3"/>
        <v>0</v>
      </c>
      <c r="M15" s="72">
        <f t="shared" si="4"/>
        <v>43264</v>
      </c>
      <c r="N15" s="73" t="s">
        <v>86</v>
      </c>
      <c r="O15" s="74">
        <v>0.29166666666666669</v>
      </c>
      <c r="P15" s="74">
        <v>0.33333333333333331</v>
      </c>
      <c r="Q15" s="69">
        <f t="shared" si="5"/>
        <v>4.166666666666663E-2</v>
      </c>
      <c r="R15" s="75">
        <f t="shared" si="6"/>
        <v>43272</v>
      </c>
      <c r="S15" s="70" t="s">
        <v>86</v>
      </c>
      <c r="T15" s="68">
        <v>0.29166666666666669</v>
      </c>
      <c r="U15" s="68">
        <v>0.33333333333333331</v>
      </c>
      <c r="V15" s="69">
        <f t="shared" si="7"/>
        <v>4.166666666666663E-2</v>
      </c>
      <c r="W15" s="76">
        <f t="shared" si="8"/>
        <v>0.12499999999999989</v>
      </c>
    </row>
    <row r="16" spans="1:23" x14ac:dyDescent="0.25">
      <c r="A16" s="64">
        <v>10</v>
      </c>
      <c r="B16" s="64">
        <f>Cronograma!B19</f>
        <v>0</v>
      </c>
      <c r="C16" s="85" t="s">
        <v>260</v>
      </c>
      <c r="D16" s="67">
        <v>43258</v>
      </c>
      <c r="E16" s="68">
        <v>0.29166666666666669</v>
      </c>
      <c r="F16" s="68">
        <v>0.33333333333333331</v>
      </c>
      <c r="G16" s="69">
        <f t="shared" si="1"/>
        <v>4.166666666666663E-2</v>
      </c>
      <c r="H16" s="70">
        <f t="shared" si="2"/>
        <v>43259</v>
      </c>
      <c r="I16" s="70" t="s">
        <v>85</v>
      </c>
      <c r="J16" s="71">
        <v>0.29166666666666669</v>
      </c>
      <c r="K16" s="71">
        <v>0.33333333333333331</v>
      </c>
      <c r="L16" s="69">
        <f t="shared" si="3"/>
        <v>0</v>
      </c>
      <c r="M16" s="72">
        <f t="shared" si="4"/>
        <v>43265</v>
      </c>
      <c r="N16" s="73" t="s">
        <v>86</v>
      </c>
      <c r="O16" s="74">
        <v>0.29166666666666669</v>
      </c>
      <c r="P16" s="74">
        <v>0.33333333333333331</v>
      </c>
      <c r="Q16" s="69">
        <f t="shared" si="5"/>
        <v>4.166666666666663E-2</v>
      </c>
      <c r="R16" s="75">
        <f t="shared" si="6"/>
        <v>43273</v>
      </c>
      <c r="S16" s="70" t="s">
        <v>86</v>
      </c>
      <c r="T16" s="68">
        <v>0.29166666666666669</v>
      </c>
      <c r="U16" s="68">
        <v>0.33333333333333331</v>
      </c>
      <c r="V16" s="69">
        <f t="shared" si="7"/>
        <v>4.166666666666663E-2</v>
      </c>
      <c r="W16" s="76">
        <f t="shared" si="8"/>
        <v>0.12499999999999989</v>
      </c>
    </row>
    <row r="17" spans="1:23" ht="30" x14ac:dyDescent="0.25">
      <c r="A17" s="1"/>
      <c r="B17" s="1"/>
      <c r="C17" s="85" t="s">
        <v>261</v>
      </c>
      <c r="D17" s="67">
        <v>43259</v>
      </c>
      <c r="E17" s="68">
        <v>0.29166666666666669</v>
      </c>
      <c r="F17" s="68">
        <v>0.33333333333333331</v>
      </c>
      <c r="G17" s="69">
        <f t="shared" si="1"/>
        <v>4.166666666666663E-2</v>
      </c>
      <c r="H17" s="70">
        <f t="shared" si="2"/>
        <v>43260</v>
      </c>
      <c r="I17" s="70" t="s">
        <v>85</v>
      </c>
      <c r="J17" s="71">
        <v>0.29166666666666669</v>
      </c>
      <c r="K17" s="71">
        <v>0.33333333333333331</v>
      </c>
      <c r="L17" s="69">
        <f t="shared" si="3"/>
        <v>0</v>
      </c>
      <c r="M17" s="72">
        <f t="shared" si="4"/>
        <v>43266</v>
      </c>
      <c r="N17" s="73" t="s">
        <v>86</v>
      </c>
      <c r="O17" s="74">
        <v>0.29166666666666669</v>
      </c>
      <c r="P17" s="74">
        <v>0.33333333333333331</v>
      </c>
      <c r="Q17" s="69">
        <f t="shared" si="5"/>
        <v>4.166666666666663E-2</v>
      </c>
      <c r="R17" s="75">
        <f t="shared" si="6"/>
        <v>43274</v>
      </c>
      <c r="S17" s="70" t="s">
        <v>86</v>
      </c>
      <c r="T17" s="68">
        <v>0.29166666666666669</v>
      </c>
      <c r="U17" s="68">
        <v>0.33333333333333331</v>
      </c>
      <c r="V17" s="69">
        <f t="shared" si="7"/>
        <v>4.166666666666663E-2</v>
      </c>
      <c r="W17" s="76">
        <f t="shared" si="8"/>
        <v>0.12499999999999989</v>
      </c>
    </row>
    <row r="18" spans="1:23" ht="30" x14ac:dyDescent="0.25">
      <c r="A18" s="1"/>
      <c r="B18" s="1"/>
      <c r="C18" s="85" t="s">
        <v>262</v>
      </c>
      <c r="D18" s="67">
        <v>43260</v>
      </c>
      <c r="E18" s="68">
        <v>0.29166666666666669</v>
      </c>
      <c r="F18" s="68">
        <v>0.33333333333333331</v>
      </c>
      <c r="G18" s="69">
        <f t="shared" si="1"/>
        <v>4.166666666666663E-2</v>
      </c>
      <c r="H18" s="70">
        <f t="shared" si="2"/>
        <v>43261</v>
      </c>
      <c r="I18" s="70" t="s">
        <v>85</v>
      </c>
      <c r="J18" s="71">
        <v>0.29166666666666669</v>
      </c>
      <c r="K18" s="71">
        <v>0.33333333333333331</v>
      </c>
      <c r="L18" s="69">
        <f t="shared" si="3"/>
        <v>0</v>
      </c>
      <c r="M18" s="72">
        <f t="shared" si="4"/>
        <v>43267</v>
      </c>
      <c r="N18" s="73" t="s">
        <v>86</v>
      </c>
      <c r="O18" s="74">
        <v>0.29166666666666669</v>
      </c>
      <c r="P18" s="74">
        <v>0.33333333333333331</v>
      </c>
      <c r="Q18" s="69">
        <f t="shared" si="5"/>
        <v>4.166666666666663E-2</v>
      </c>
      <c r="R18" s="75">
        <f t="shared" si="6"/>
        <v>43275</v>
      </c>
      <c r="S18" s="70" t="s">
        <v>86</v>
      </c>
      <c r="T18" s="68">
        <v>0.29166666666666669</v>
      </c>
      <c r="U18" s="68">
        <v>0.33333333333333331</v>
      </c>
      <c r="V18" s="69">
        <f t="shared" si="7"/>
        <v>4.166666666666663E-2</v>
      </c>
      <c r="W18" s="76">
        <f t="shared" si="8"/>
        <v>0.12499999999999989</v>
      </c>
    </row>
    <row r="19" spans="1:23" x14ac:dyDescent="0.25">
      <c r="A19" s="1"/>
      <c r="B19" s="1"/>
      <c r="C19" s="85" t="s">
        <v>263</v>
      </c>
      <c r="D19" s="67">
        <v>43261</v>
      </c>
      <c r="E19" s="68">
        <v>0.29166666666666669</v>
      </c>
      <c r="F19" s="68">
        <v>0.33333333333333331</v>
      </c>
      <c r="G19" s="69">
        <f t="shared" si="1"/>
        <v>4.166666666666663E-2</v>
      </c>
      <c r="H19" s="70">
        <f t="shared" si="2"/>
        <v>43262</v>
      </c>
      <c r="I19" s="70" t="s">
        <v>85</v>
      </c>
      <c r="J19" s="71">
        <v>0.29166666666666669</v>
      </c>
      <c r="K19" s="71">
        <v>0.33333333333333331</v>
      </c>
      <c r="L19" s="69">
        <f t="shared" si="3"/>
        <v>0</v>
      </c>
      <c r="M19" s="72">
        <f t="shared" si="4"/>
        <v>43268</v>
      </c>
      <c r="N19" s="73" t="s">
        <v>86</v>
      </c>
      <c r="O19" s="74">
        <v>0.29166666666666669</v>
      </c>
      <c r="P19" s="74">
        <v>0.33333333333333331</v>
      </c>
      <c r="Q19" s="69">
        <f t="shared" si="5"/>
        <v>4.166666666666663E-2</v>
      </c>
      <c r="R19" s="75">
        <f t="shared" si="6"/>
        <v>43276</v>
      </c>
      <c r="S19" s="70" t="s">
        <v>86</v>
      </c>
      <c r="T19" s="68">
        <v>0.29166666666666669</v>
      </c>
      <c r="U19" s="68">
        <v>0.33333333333333331</v>
      </c>
      <c r="V19" s="69">
        <f t="shared" si="7"/>
        <v>4.166666666666663E-2</v>
      </c>
      <c r="W19" s="76">
        <f t="shared" si="8"/>
        <v>0.12499999999999989</v>
      </c>
    </row>
    <row r="20" spans="1:23" ht="30" x14ac:dyDescent="0.25">
      <c r="A20" s="1"/>
      <c r="B20" s="1"/>
      <c r="C20" s="85" t="s">
        <v>246</v>
      </c>
      <c r="D20" s="67">
        <v>43262</v>
      </c>
      <c r="E20" s="68">
        <v>0.29166666666666669</v>
      </c>
      <c r="F20" s="68">
        <v>0.33333333333333331</v>
      </c>
      <c r="G20" s="69">
        <f t="shared" si="1"/>
        <v>4.166666666666663E-2</v>
      </c>
      <c r="H20" s="70">
        <f t="shared" si="2"/>
        <v>43263</v>
      </c>
      <c r="I20" s="70" t="s">
        <v>85</v>
      </c>
      <c r="J20" s="71">
        <v>0.29166666666666669</v>
      </c>
      <c r="K20" s="71">
        <v>0.33333333333333331</v>
      </c>
      <c r="L20" s="69">
        <f t="shared" si="3"/>
        <v>0</v>
      </c>
      <c r="M20" s="72">
        <f t="shared" si="4"/>
        <v>43269</v>
      </c>
      <c r="N20" s="73" t="s">
        <v>86</v>
      </c>
      <c r="O20" s="74">
        <v>0.29166666666666669</v>
      </c>
      <c r="P20" s="74">
        <v>0.33333333333333331</v>
      </c>
      <c r="Q20" s="69">
        <f t="shared" si="5"/>
        <v>4.166666666666663E-2</v>
      </c>
      <c r="R20" s="75">
        <f t="shared" si="6"/>
        <v>43277</v>
      </c>
      <c r="S20" s="70" t="s">
        <v>86</v>
      </c>
      <c r="T20" s="68">
        <v>0.29166666666666669</v>
      </c>
      <c r="U20" s="68">
        <v>0.33333333333333331</v>
      </c>
      <c r="V20" s="69">
        <f t="shared" si="7"/>
        <v>4.166666666666663E-2</v>
      </c>
      <c r="W20" s="76">
        <f t="shared" si="8"/>
        <v>0.12499999999999989</v>
      </c>
    </row>
    <row r="21" spans="1:23" ht="30" x14ac:dyDescent="0.25">
      <c r="A21" s="1"/>
      <c r="B21" s="1"/>
      <c r="C21" s="85" t="s">
        <v>247</v>
      </c>
      <c r="D21" s="67">
        <v>43263</v>
      </c>
      <c r="E21" s="68">
        <v>0.29166666666666669</v>
      </c>
      <c r="F21" s="68">
        <v>0.33333333333333331</v>
      </c>
      <c r="G21" s="69">
        <f t="shared" si="1"/>
        <v>4.166666666666663E-2</v>
      </c>
      <c r="H21" s="70">
        <f t="shared" si="2"/>
        <v>43264</v>
      </c>
      <c r="I21" s="70" t="s">
        <v>85</v>
      </c>
      <c r="J21" s="71">
        <v>0.29166666666666669</v>
      </c>
      <c r="K21" s="71">
        <v>0.33333333333333331</v>
      </c>
      <c r="L21" s="69">
        <f t="shared" si="3"/>
        <v>0</v>
      </c>
      <c r="M21" s="72">
        <f t="shared" si="4"/>
        <v>43270</v>
      </c>
      <c r="N21" s="73" t="s">
        <v>86</v>
      </c>
      <c r="O21" s="74">
        <v>0.29166666666666669</v>
      </c>
      <c r="P21" s="74">
        <v>0.33333333333333331</v>
      </c>
      <c r="Q21" s="69">
        <f t="shared" si="5"/>
        <v>4.166666666666663E-2</v>
      </c>
      <c r="R21" s="75">
        <f t="shared" si="6"/>
        <v>43278</v>
      </c>
      <c r="S21" s="70" t="s">
        <v>86</v>
      </c>
      <c r="T21" s="68">
        <v>0.29166666666666669</v>
      </c>
      <c r="U21" s="68">
        <v>0.33333333333333331</v>
      </c>
      <c r="V21" s="69">
        <f t="shared" si="7"/>
        <v>4.166666666666663E-2</v>
      </c>
      <c r="W21" s="76">
        <f t="shared" si="8"/>
        <v>0.12499999999999989</v>
      </c>
    </row>
    <row r="22" spans="1:23" ht="30" x14ac:dyDescent="0.25">
      <c r="A22" s="1"/>
      <c r="B22" s="1"/>
      <c r="C22" s="85" t="s">
        <v>248</v>
      </c>
      <c r="D22" s="67">
        <v>43264</v>
      </c>
      <c r="E22" s="68">
        <v>0.29166666666666669</v>
      </c>
      <c r="F22" s="68">
        <v>0.33333333333333331</v>
      </c>
      <c r="G22" s="69">
        <f t="shared" si="1"/>
        <v>4.166666666666663E-2</v>
      </c>
      <c r="H22" s="70">
        <f t="shared" si="2"/>
        <v>43265</v>
      </c>
      <c r="I22" s="70" t="s">
        <v>85</v>
      </c>
      <c r="J22" s="71">
        <v>0.29166666666666669</v>
      </c>
      <c r="K22" s="71">
        <v>0.33333333333333331</v>
      </c>
      <c r="L22" s="69">
        <f t="shared" si="3"/>
        <v>0</v>
      </c>
      <c r="M22" s="72">
        <f t="shared" si="4"/>
        <v>43271</v>
      </c>
      <c r="N22" s="73" t="s">
        <v>86</v>
      </c>
      <c r="O22" s="74">
        <v>0.29166666666666669</v>
      </c>
      <c r="P22" s="74">
        <v>0.33333333333333331</v>
      </c>
      <c r="Q22" s="69">
        <f t="shared" si="5"/>
        <v>4.166666666666663E-2</v>
      </c>
      <c r="R22" s="75">
        <f t="shared" si="6"/>
        <v>43279</v>
      </c>
      <c r="S22" s="70" t="s">
        <v>86</v>
      </c>
      <c r="T22" s="68">
        <v>0.29166666666666669</v>
      </c>
      <c r="U22" s="68">
        <v>0.33333333333333331</v>
      </c>
      <c r="V22" s="69">
        <f t="shared" si="7"/>
        <v>4.166666666666663E-2</v>
      </c>
      <c r="W22" s="76">
        <f t="shared" si="8"/>
        <v>0.12499999999999989</v>
      </c>
    </row>
    <row r="23" spans="1:23" x14ac:dyDescent="0.25">
      <c r="A23" s="1"/>
      <c r="B23" s="1"/>
      <c r="C23" s="85" t="s">
        <v>249</v>
      </c>
      <c r="D23" s="67">
        <v>43265</v>
      </c>
      <c r="E23" s="68">
        <v>0.29166666666666669</v>
      </c>
      <c r="F23" s="68">
        <v>0.33333333333333331</v>
      </c>
      <c r="G23" s="69">
        <f t="shared" si="1"/>
        <v>4.166666666666663E-2</v>
      </c>
      <c r="H23" s="70">
        <f t="shared" si="2"/>
        <v>43266</v>
      </c>
      <c r="I23" s="70" t="s">
        <v>85</v>
      </c>
      <c r="J23" s="71">
        <v>0.29166666666666669</v>
      </c>
      <c r="K23" s="71">
        <v>0.33333333333333331</v>
      </c>
      <c r="L23" s="69">
        <f t="shared" si="3"/>
        <v>0</v>
      </c>
      <c r="M23" s="72">
        <f t="shared" si="4"/>
        <v>43272</v>
      </c>
      <c r="N23" s="73" t="s">
        <v>86</v>
      </c>
      <c r="O23" s="74">
        <v>0.29166666666666669</v>
      </c>
      <c r="P23" s="74">
        <v>0.33333333333333331</v>
      </c>
      <c r="Q23" s="69">
        <f t="shared" si="5"/>
        <v>4.166666666666663E-2</v>
      </c>
      <c r="R23" s="75">
        <f t="shared" si="6"/>
        <v>43280</v>
      </c>
      <c r="S23" s="70" t="s">
        <v>86</v>
      </c>
      <c r="T23" s="68">
        <v>0.29166666666666669</v>
      </c>
      <c r="U23" s="68">
        <v>0.33333333333333331</v>
      </c>
      <c r="V23" s="69">
        <f t="shared" si="7"/>
        <v>4.166666666666663E-2</v>
      </c>
      <c r="W23" s="76">
        <f t="shared" si="8"/>
        <v>0.12499999999999989</v>
      </c>
    </row>
    <row r="24" spans="1:23" ht="30" x14ac:dyDescent="0.25">
      <c r="A24" s="1"/>
      <c r="B24" s="1"/>
      <c r="C24" s="85" t="s">
        <v>250</v>
      </c>
      <c r="D24" s="67">
        <v>43266</v>
      </c>
      <c r="E24" s="68">
        <v>0.29166666666666669</v>
      </c>
      <c r="F24" s="68">
        <v>0.33333333333333331</v>
      </c>
      <c r="G24" s="69">
        <f t="shared" si="1"/>
        <v>4.166666666666663E-2</v>
      </c>
      <c r="H24" s="75">
        <f t="shared" si="2"/>
        <v>43267</v>
      </c>
      <c r="I24" s="75" t="s">
        <v>85</v>
      </c>
      <c r="J24" s="68">
        <v>0.29166666666666669</v>
      </c>
      <c r="K24" s="68">
        <v>0.33333333333333331</v>
      </c>
      <c r="L24" s="69">
        <f t="shared" si="3"/>
        <v>0</v>
      </c>
      <c r="M24" s="72">
        <f t="shared" si="4"/>
        <v>43273</v>
      </c>
      <c r="N24" s="73" t="s">
        <v>86</v>
      </c>
      <c r="O24" s="74">
        <v>0.29166666666666669</v>
      </c>
      <c r="P24" s="74">
        <v>0.33333333333333331</v>
      </c>
      <c r="Q24" s="69">
        <f t="shared" si="5"/>
        <v>4.166666666666663E-2</v>
      </c>
      <c r="R24" s="75">
        <f t="shared" si="6"/>
        <v>43281</v>
      </c>
      <c r="S24" s="75" t="s">
        <v>86</v>
      </c>
      <c r="T24" s="68">
        <v>0.29166666666666669</v>
      </c>
      <c r="U24" s="68">
        <v>0.33333333333333331</v>
      </c>
      <c r="V24" s="69">
        <f t="shared" si="7"/>
        <v>4.166666666666663E-2</v>
      </c>
      <c r="W24" s="76">
        <f t="shared" si="8"/>
        <v>0.12499999999999989</v>
      </c>
    </row>
    <row r="25" spans="1:23" ht="15.75" thickBot="1" x14ac:dyDescent="0.3">
      <c r="A25" s="1"/>
      <c r="B25" s="1"/>
      <c r="C25" s="86"/>
      <c r="D25" s="87">
        <v>43267</v>
      </c>
      <c r="E25" s="88">
        <v>0.29166666666666669</v>
      </c>
      <c r="F25" s="88">
        <v>0.33333333333333331</v>
      </c>
      <c r="G25" s="89">
        <f t="shared" si="1"/>
        <v>4.166666666666663E-2</v>
      </c>
      <c r="H25" s="90">
        <f t="shared" si="2"/>
        <v>43268</v>
      </c>
      <c r="I25" s="90" t="s">
        <v>85</v>
      </c>
      <c r="J25" s="88">
        <v>0.29166666666666669</v>
      </c>
      <c r="K25" s="88">
        <v>0.33333333333333331</v>
      </c>
      <c r="L25" s="89">
        <f t="shared" si="3"/>
        <v>0</v>
      </c>
      <c r="M25" s="91">
        <f t="shared" si="4"/>
        <v>43274</v>
      </c>
      <c r="N25" s="92" t="s">
        <v>86</v>
      </c>
      <c r="O25" s="93">
        <v>0.29166666666666669</v>
      </c>
      <c r="P25" s="93">
        <v>0.33333333333333331</v>
      </c>
      <c r="Q25" s="89">
        <f t="shared" si="5"/>
        <v>4.166666666666663E-2</v>
      </c>
      <c r="R25" s="90">
        <f t="shared" si="6"/>
        <v>43282</v>
      </c>
      <c r="S25" s="90" t="s">
        <v>86</v>
      </c>
      <c r="T25" s="88">
        <v>0.29166666666666669</v>
      </c>
      <c r="U25" s="88">
        <v>0.33333333333333331</v>
      </c>
      <c r="V25" s="89">
        <f t="shared" si="7"/>
        <v>4.166666666666663E-2</v>
      </c>
      <c r="W25" s="94">
        <f t="shared" si="8"/>
        <v>0.12499999999999989</v>
      </c>
    </row>
    <row r="26" spans="1:23" ht="15.75" thickBot="1" x14ac:dyDescent="0.3">
      <c r="C26" s="141" t="s">
        <v>87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3"/>
    </row>
    <row r="27" spans="1:23" x14ac:dyDescent="0.25">
      <c r="C27" s="132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4"/>
    </row>
    <row r="28" spans="1:23" x14ac:dyDescent="0.25">
      <c r="C28" s="135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7"/>
    </row>
    <row r="29" spans="1:23" x14ac:dyDescent="0.25">
      <c r="C29" s="135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7"/>
    </row>
    <row r="30" spans="1:23" x14ac:dyDescent="0.25">
      <c r="C30" s="135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</row>
    <row r="31" spans="1:23" ht="15.75" thickBot="1" x14ac:dyDescent="0.3">
      <c r="C31" s="138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40"/>
    </row>
  </sheetData>
  <sheetProtection algorithmName="SHA-512" hashValue="ulGqYpPl4eS8F8iMaJuXQVbJAzkmndKWy0+BgF5rhjt14gYZtrGo7i7P94YRKEDAvQDL6FueVBv3a2ZN+YHIxw==" saltValue="kmSy+L57BIkffHE6FOo9Lw==" spinCount="100000" sheet="1" objects="1" scenarios="1" selectLockedCells="1"/>
  <mergeCells count="2">
    <mergeCell ref="C26:Q26"/>
    <mergeCell ref="C27:Q31"/>
  </mergeCells>
  <dataValidations disablePrompts="1" count="1">
    <dataValidation type="list" allowBlank="1" showInputMessage="1" showErrorMessage="1" sqref="N7:N25 S7:S25 I7:I25" xr:uid="{00000000-0002-0000-0900-000000000000}">
      <formula1>"Sim, Não"</formula1>
    </dataValidation>
  </dataValidations>
  <hyperlinks>
    <hyperlink ref="A15:B15" location="'D9'!B15" display="'D9'!B15" xr:uid="{6E0CDF8F-8EEB-4571-AF90-9F1B5284865E}"/>
    <hyperlink ref="A14:B14" location="'D9'!B14" display="'D9'!B14" xr:uid="{897B76B0-A895-4643-8391-CA5255D5F101}"/>
    <hyperlink ref="A13:B13" location="'D7'!B13" display="'D7'!B13" xr:uid="{8A0B0678-B388-4798-B383-F4B52943F71F}"/>
    <hyperlink ref="A12:B12" location="'D6'!B12" display="'D6'!B12" xr:uid="{320A6D56-62D4-46F4-8179-4538D8BE7A25}"/>
    <hyperlink ref="A11:B11" location="'D5'!B11" display="'D5'!B11" xr:uid="{1C44F1C6-6BE0-4D1D-9B47-FE0504D8231B}"/>
    <hyperlink ref="A10:B10" location="'D4'!B10" display="'D4'!B10" xr:uid="{059D2F02-17FB-42EA-B6FA-382836F852F7}"/>
    <hyperlink ref="A9:B9" location="'D3'!B9" display="'D3'!B9" xr:uid="{65C24036-8BC6-4782-9F13-D46149BC46C0}"/>
    <hyperlink ref="A16:B16" location="'D10'!B16" display="'D10'!B16" xr:uid="{BFEE4863-8369-45FE-9C7E-DEE49963F895}"/>
    <hyperlink ref="A7:B7" location="'D1'!B7" display="'D1'!B7" xr:uid="{E493D7E3-4B79-4FD3-902D-8FF44755EF28}"/>
    <hyperlink ref="A8:B8" location="'D2'!B8" display="'D2'!B8" xr:uid="{EC41CC1C-15FC-4BFB-BA2E-E4A3818D64B7}"/>
    <hyperlink ref="B14" location="'D8'!B14" display="'D8'!B14" xr:uid="{396199C8-19DF-4D38-88B4-8853C66CD7C2}"/>
    <hyperlink ref="A14" location="'D8'!B14" display="'D8'!B14" xr:uid="{D0699237-5941-4E56-A44A-AFCA7D2D53FE}"/>
    <hyperlink ref="B7" location="'Conhecimentos Gerais'!A1" display="'Conhecimentos Gerais'!A1" xr:uid="{CA34195D-145A-4107-967D-86F7F31D566A}"/>
    <hyperlink ref="B8" location="'Conhecimentos de Legislação'!A1" display="'Conhecimentos de Legislação'!A1" xr:uid="{3E3FC4B8-ED29-4358-BE43-F7212E2403A7}"/>
    <hyperlink ref="B9" location="Pedagogo!A1" display="Pedagogo!A1" xr:uid="{579261AE-6E90-41F3-AEB3-F00C1F4BA62D}"/>
    <hyperlink ref="B10" location="Enfermeiro!A1" display="Enfermeiro!A1" xr:uid="{F253E12E-8A6B-477D-A579-6A0BF92826D8}"/>
    <hyperlink ref="B11" location="'Técnico em Enfermagem'!A1" display="'Técnico em Enfermagem'!A1" xr:uid="{6A8B3237-22AB-4AB8-AE8B-D4AA91AAF5BB}"/>
    <hyperlink ref="B12" location="'Técnico em Farmácia'!A1" display="'Técnico em Farmácia'!A1" xr:uid="{DA58CAD1-52DC-4328-9CC0-D4DCEF056324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showGridLines="0" tabSelected="1" workbookViewId="0">
      <selection activeCell="B16" sqref="B16"/>
    </sheetView>
  </sheetViews>
  <sheetFormatPr defaultColWidth="0" defaultRowHeight="15" zeroHeight="1" x14ac:dyDescent="0.25"/>
  <cols>
    <col min="1" max="1" width="24.42578125" bestFit="1" customWidth="1"/>
    <col min="2" max="2" width="59.42578125" bestFit="1" customWidth="1"/>
    <col min="3" max="4" width="9.140625" customWidth="1"/>
    <col min="5" max="5" width="2.42578125" customWidth="1"/>
    <col min="6" max="7" width="9.140625" customWidth="1"/>
    <col min="8" max="8" width="6.7109375" customWidth="1"/>
    <col min="9" max="16384" width="9.140625" hidden="1"/>
  </cols>
  <sheetData>
    <row r="1" spans="1:8" x14ac:dyDescent="0.25">
      <c r="A1" s="25"/>
      <c r="B1" s="25"/>
      <c r="C1" s="25"/>
      <c r="D1" s="25"/>
      <c r="E1" s="25"/>
      <c r="F1" s="25"/>
      <c r="G1" s="25"/>
      <c r="H1" s="25"/>
    </row>
    <row r="2" spans="1:8" x14ac:dyDescent="0.25">
      <c r="A2" s="25"/>
      <c r="B2" s="25"/>
      <c r="C2" s="25"/>
      <c r="D2" s="25"/>
      <c r="E2" s="25"/>
      <c r="F2" s="25"/>
      <c r="G2" s="25"/>
      <c r="H2" s="25"/>
    </row>
    <row r="3" spans="1:8" x14ac:dyDescent="0.25">
      <c r="A3" s="25"/>
      <c r="B3" s="25"/>
      <c r="C3" s="25"/>
      <c r="D3" s="25"/>
      <c r="E3" s="25"/>
      <c r="F3" s="25"/>
      <c r="G3" s="25"/>
      <c r="H3" s="25"/>
    </row>
    <row r="4" spans="1:8" x14ac:dyDescent="0.25"/>
    <row r="5" spans="1:8" x14ac:dyDescent="0.25"/>
    <row r="6" spans="1:8" ht="23.25" x14ac:dyDescent="0.35">
      <c r="A6" s="6" t="s">
        <v>90</v>
      </c>
      <c r="B6" s="7"/>
    </row>
    <row r="7" spans="1:8" x14ac:dyDescent="0.25">
      <c r="A7" s="2" t="s">
        <v>11</v>
      </c>
      <c r="B7" t="s">
        <v>89</v>
      </c>
    </row>
    <row r="8" spans="1:8" x14ac:dyDescent="0.25">
      <c r="A8" s="2" t="s">
        <v>12</v>
      </c>
      <c r="B8" s="63">
        <v>43773</v>
      </c>
    </row>
    <row r="9" spans="1:8" x14ac:dyDescent="0.25">
      <c r="A9" s="2" t="s">
        <v>13</v>
      </c>
      <c r="B9" s="3" t="s">
        <v>88</v>
      </c>
    </row>
    <row r="10" spans="1:8" x14ac:dyDescent="0.25">
      <c r="A10" s="2" t="s">
        <v>14</v>
      </c>
      <c r="B10" s="4"/>
    </row>
    <row r="11" spans="1:8" x14ac:dyDescent="0.25">
      <c r="A11" s="2" t="s">
        <v>15</v>
      </c>
      <c r="B11" s="3" t="s">
        <v>91</v>
      </c>
    </row>
    <row r="12" spans="1:8" x14ac:dyDescent="0.25">
      <c r="A12" s="2" t="s">
        <v>16</v>
      </c>
      <c r="B12" s="3" t="s">
        <v>92</v>
      </c>
    </row>
    <row r="13" spans="1:8" x14ac:dyDescent="0.25">
      <c r="A13" s="2" t="s">
        <v>17</v>
      </c>
      <c r="B13" s="3" t="s">
        <v>93</v>
      </c>
    </row>
    <row r="14" spans="1:8" x14ac:dyDescent="0.25">
      <c r="A14" s="2" t="s">
        <v>18</v>
      </c>
      <c r="B14" s="3" t="s">
        <v>94</v>
      </c>
    </row>
    <row r="15" spans="1:8" x14ac:dyDescent="0.25">
      <c r="A15" s="2" t="s">
        <v>19</v>
      </c>
      <c r="B15" s="3" t="s">
        <v>95</v>
      </c>
    </row>
    <row r="16" spans="1:8" x14ac:dyDescent="0.25">
      <c r="A16" s="2" t="s">
        <v>20</v>
      </c>
      <c r="B16" s="3" t="s">
        <v>96</v>
      </c>
    </row>
    <row r="17" spans="1:2" x14ac:dyDescent="0.25">
      <c r="A17" s="2" t="s">
        <v>21</v>
      </c>
      <c r="B17" s="3" t="s">
        <v>97</v>
      </c>
    </row>
    <row r="18" spans="1:2" x14ac:dyDescent="0.25"/>
    <row r="19" spans="1:2" x14ac:dyDescent="0.25"/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</sheetData>
  <sheetProtection algorithmName="SHA-512" hashValue="Zt1j6+Edlnx7DIjcJ8oDx3XPU57/JKO+UKA/gbqJlH3Bz0V/4scWvTiWZTIrP5qpXU9j5cZSdpsscixPN6GIiA==" saltValue="l142klL21BAtMhsFXiiwYQ==" spinCount="100000"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showGridLines="0" workbookViewId="0">
      <selection activeCell="E20" sqref="E20"/>
    </sheetView>
  </sheetViews>
  <sheetFormatPr defaultColWidth="0" defaultRowHeight="15" zeroHeight="1" x14ac:dyDescent="0.25"/>
  <cols>
    <col min="1" max="1" width="3.140625" bestFit="1" customWidth="1"/>
    <col min="2" max="2" width="51" bestFit="1" customWidth="1"/>
    <col min="3" max="3" width="11.5703125" bestFit="1" customWidth="1"/>
    <col min="4" max="4" width="5.140625" bestFit="1" customWidth="1"/>
    <col min="5" max="5" width="13.5703125" bestFit="1" customWidth="1"/>
    <col min="6" max="6" width="14.5703125" bestFit="1" customWidth="1"/>
    <col min="7" max="7" width="15" bestFit="1" customWidth="1"/>
    <col min="8" max="8" width="13.42578125" bestFit="1" customWidth="1"/>
    <col min="9" max="9" width="3.28515625" customWidth="1"/>
    <col min="10" max="16384" width="9.140625" hidden="1"/>
  </cols>
  <sheetData>
    <row r="1" spans="1:9" s="25" customFormat="1" x14ac:dyDescent="0.25"/>
    <row r="2" spans="1:9" s="25" customFormat="1" x14ac:dyDescent="0.25"/>
    <row r="3" spans="1:9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x14ac:dyDescent="0.25"/>
    <row r="5" spans="1:9" x14ac:dyDescent="0.25">
      <c r="A5" s="29"/>
      <c r="B5" s="29"/>
      <c r="C5" s="29"/>
      <c r="D5" s="29"/>
      <c r="E5" s="29"/>
      <c r="F5" s="29"/>
      <c r="G5" s="29"/>
      <c r="H5" s="29"/>
    </row>
    <row r="6" spans="1:9" ht="18.75" x14ac:dyDescent="0.25">
      <c r="A6" s="29"/>
      <c r="B6" s="30" t="s">
        <v>10</v>
      </c>
      <c r="C6" s="31">
        <f>'Quadro de horários'!K5</f>
        <v>1.1874999999999998</v>
      </c>
      <c r="D6" s="29"/>
      <c r="E6" s="32"/>
      <c r="F6" s="29"/>
      <c r="G6" s="29"/>
      <c r="H6" s="29"/>
    </row>
    <row r="7" spans="1:9" x14ac:dyDescent="0.25">
      <c r="A7" s="29"/>
      <c r="B7" s="29"/>
      <c r="C7" s="29"/>
      <c r="D7" s="29"/>
      <c r="E7" s="29"/>
      <c r="F7" s="33">
        <f>SUM(F10:F29)</f>
        <v>24</v>
      </c>
      <c r="G7" s="29"/>
      <c r="H7" s="29"/>
    </row>
    <row r="8" spans="1:9" x14ac:dyDescent="0.25">
      <c r="A8" s="123" t="s">
        <v>0</v>
      </c>
      <c r="B8" s="121" t="s">
        <v>1</v>
      </c>
      <c r="C8" s="121" t="s">
        <v>2</v>
      </c>
      <c r="D8" s="121" t="s">
        <v>3</v>
      </c>
      <c r="E8" s="121" t="s">
        <v>4</v>
      </c>
      <c r="F8" s="121" t="s">
        <v>5</v>
      </c>
      <c r="G8" s="121" t="s">
        <v>6</v>
      </c>
      <c r="H8" s="34" t="s">
        <v>7</v>
      </c>
    </row>
    <row r="9" spans="1:9" x14ac:dyDescent="0.25">
      <c r="A9" s="124"/>
      <c r="B9" s="122"/>
      <c r="C9" s="122"/>
      <c r="D9" s="122"/>
      <c r="E9" s="122"/>
      <c r="F9" s="122"/>
      <c r="G9" s="122"/>
      <c r="H9" s="35">
        <f>SUM(H10:H1048576)</f>
        <v>0.62500000000000022</v>
      </c>
    </row>
    <row r="10" spans="1:9" ht="15.75" x14ac:dyDescent="0.25">
      <c r="A10" s="36">
        <v>1</v>
      </c>
      <c r="B10" s="37" t="s">
        <v>99</v>
      </c>
      <c r="C10" s="38" t="s">
        <v>8</v>
      </c>
      <c r="D10" s="39">
        <v>1</v>
      </c>
      <c r="E10" s="40">
        <v>8</v>
      </c>
      <c r="F10" s="39">
        <f>E10*D10</f>
        <v>8</v>
      </c>
      <c r="G10" s="41">
        <v>0.95833333333333337</v>
      </c>
      <c r="H10" s="42">
        <v>8.3333333333333329E-2</v>
      </c>
    </row>
    <row r="11" spans="1:9" ht="15.75" x14ac:dyDescent="0.25">
      <c r="A11" s="36">
        <v>2</v>
      </c>
      <c r="B11" s="37" t="s">
        <v>98</v>
      </c>
      <c r="C11" s="38" t="s">
        <v>8</v>
      </c>
      <c r="D11" s="39">
        <v>1</v>
      </c>
      <c r="E11" s="40">
        <v>4</v>
      </c>
      <c r="F11" s="39">
        <f t="shared" ref="F11:F12" si="0">E11*D11</f>
        <v>4</v>
      </c>
      <c r="G11" s="41">
        <f t="shared" ref="G11:G12" si="1">$C$6/$F$7*F11</f>
        <v>0.19791666666666663</v>
      </c>
      <c r="H11" s="42">
        <v>0.125</v>
      </c>
    </row>
    <row r="12" spans="1:9" ht="15.75" x14ac:dyDescent="0.25">
      <c r="A12" s="36">
        <v>3</v>
      </c>
      <c r="B12" s="37" t="s">
        <v>100</v>
      </c>
      <c r="C12" s="38" t="s">
        <v>9</v>
      </c>
      <c r="D12" s="39">
        <v>1</v>
      </c>
      <c r="E12" s="40">
        <v>3</v>
      </c>
      <c r="F12" s="39">
        <f t="shared" si="0"/>
        <v>3</v>
      </c>
      <c r="G12" s="41">
        <f t="shared" si="1"/>
        <v>0.14843749999999997</v>
      </c>
      <c r="H12" s="42">
        <v>4.1666666666666664E-2</v>
      </c>
    </row>
    <row r="13" spans="1:9" ht="15.75" x14ac:dyDescent="0.25">
      <c r="A13" s="36">
        <v>4</v>
      </c>
      <c r="B13" s="37" t="s">
        <v>121</v>
      </c>
      <c r="C13" s="38" t="s">
        <v>9</v>
      </c>
      <c r="D13" s="39">
        <v>1</v>
      </c>
      <c r="E13" s="40">
        <v>3</v>
      </c>
      <c r="F13" s="39">
        <f t="shared" ref="F13:F15" si="2">E13*D13</f>
        <v>3</v>
      </c>
      <c r="G13" s="41">
        <f t="shared" ref="G13:G15" si="3">$C$6/$F$7*F13</f>
        <v>0.14843749999999997</v>
      </c>
      <c r="H13" s="42">
        <v>8.3333333333333301E-2</v>
      </c>
    </row>
    <row r="14" spans="1:9" ht="15.75" x14ac:dyDescent="0.25">
      <c r="A14" s="36">
        <v>5</v>
      </c>
      <c r="B14" s="37" t="s">
        <v>122</v>
      </c>
      <c r="C14" s="38" t="s">
        <v>9</v>
      </c>
      <c r="D14" s="39">
        <v>1</v>
      </c>
      <c r="E14" s="40">
        <v>3</v>
      </c>
      <c r="F14" s="39">
        <f t="shared" si="2"/>
        <v>3</v>
      </c>
      <c r="G14" s="41">
        <f t="shared" si="3"/>
        <v>0.14843749999999997</v>
      </c>
      <c r="H14" s="42">
        <v>0.125</v>
      </c>
    </row>
    <row r="15" spans="1:9" ht="15.75" x14ac:dyDescent="0.25">
      <c r="A15" s="36">
        <v>6</v>
      </c>
      <c r="B15" s="37" t="s">
        <v>123</v>
      </c>
      <c r="C15" s="38" t="s">
        <v>9</v>
      </c>
      <c r="D15" s="39">
        <v>1</v>
      </c>
      <c r="E15" s="40">
        <v>3</v>
      </c>
      <c r="F15" s="39">
        <f t="shared" si="2"/>
        <v>3</v>
      </c>
      <c r="G15" s="41">
        <f t="shared" si="3"/>
        <v>0.14843749999999997</v>
      </c>
      <c r="H15" s="42">
        <v>0.16666666666666699</v>
      </c>
    </row>
    <row r="16" spans="1:9" ht="15.75" x14ac:dyDescent="0.25">
      <c r="A16" s="36"/>
      <c r="B16" s="43"/>
      <c r="C16" s="38"/>
      <c r="D16" s="39"/>
      <c r="E16" s="40"/>
      <c r="F16" s="39"/>
      <c r="G16" s="41"/>
      <c r="H16" s="42"/>
    </row>
    <row r="17" spans="1:9" ht="15.75" x14ac:dyDescent="0.25">
      <c r="A17" s="36"/>
      <c r="B17" s="44"/>
      <c r="C17" s="38"/>
      <c r="D17" s="39"/>
      <c r="E17" s="40"/>
      <c r="F17" s="39"/>
      <c r="G17" s="41"/>
      <c r="H17" s="42"/>
    </row>
    <row r="18" spans="1:9" ht="15.75" x14ac:dyDescent="0.25">
      <c r="A18" s="36"/>
      <c r="B18" s="44"/>
      <c r="C18" s="38"/>
      <c r="D18" s="39"/>
      <c r="E18" s="40"/>
      <c r="F18" s="39"/>
      <c r="G18" s="41"/>
      <c r="H18" s="42"/>
    </row>
    <row r="19" spans="1:9" ht="15.75" x14ac:dyDescent="0.25">
      <c r="A19" s="36"/>
      <c r="B19" s="44"/>
      <c r="C19" s="38"/>
      <c r="D19" s="39"/>
      <c r="E19" s="40"/>
      <c r="F19" s="39"/>
      <c r="G19" s="41"/>
      <c r="H19" s="42"/>
    </row>
    <row r="20" spans="1:9" ht="15.75" x14ac:dyDescent="0.25">
      <c r="A20" s="44"/>
      <c r="B20" s="44"/>
      <c r="C20" s="44"/>
      <c r="D20" s="44"/>
      <c r="E20" s="45"/>
      <c r="F20" s="39"/>
      <c r="G20" s="41"/>
      <c r="H20" s="42"/>
    </row>
    <row r="21" spans="1:9" ht="15.75" x14ac:dyDescent="0.25">
      <c r="A21" s="44"/>
      <c r="B21" s="44"/>
      <c r="C21" s="44"/>
      <c r="D21" s="44"/>
      <c r="E21" s="45"/>
      <c r="F21" s="39"/>
      <c r="G21" s="41"/>
      <c r="H21" s="42"/>
    </row>
    <row r="22" spans="1:9" ht="15.75" x14ac:dyDescent="0.25">
      <c r="A22" s="44"/>
      <c r="B22" s="44"/>
      <c r="C22" s="44"/>
      <c r="D22" s="44"/>
      <c r="E22" s="45"/>
      <c r="F22" s="39"/>
      <c r="G22" s="41"/>
      <c r="H22" s="42"/>
    </row>
    <row r="23" spans="1:9" ht="15.75" x14ac:dyDescent="0.25">
      <c r="A23" s="44"/>
      <c r="B23" s="44"/>
      <c r="C23" s="44"/>
      <c r="D23" s="44"/>
      <c r="E23" s="45"/>
      <c r="F23" s="39"/>
      <c r="G23" s="41"/>
      <c r="H23" s="46"/>
    </row>
    <row r="24" spans="1:9" ht="15.75" x14ac:dyDescent="0.25">
      <c r="A24" s="44"/>
      <c r="B24" s="44"/>
      <c r="C24" s="44"/>
      <c r="D24" s="44"/>
      <c r="E24" s="45"/>
      <c r="F24" s="39"/>
      <c r="G24" s="41"/>
      <c r="H24" s="46"/>
    </row>
    <row r="25" spans="1:9" ht="15.75" x14ac:dyDescent="0.25">
      <c r="A25" s="44"/>
      <c r="B25" s="44"/>
      <c r="C25" s="44"/>
      <c r="D25" s="44"/>
      <c r="E25" s="45"/>
      <c r="F25" s="39"/>
      <c r="G25" s="41"/>
      <c r="H25" s="46"/>
    </row>
    <row r="26" spans="1:9" ht="15.75" x14ac:dyDescent="0.25">
      <c r="A26" s="44"/>
      <c r="B26" s="44"/>
      <c r="C26" s="44"/>
      <c r="D26" s="44"/>
      <c r="E26" s="45"/>
      <c r="F26" s="39"/>
      <c r="G26" s="41"/>
      <c r="H26" s="46"/>
    </row>
    <row r="27" spans="1:9" ht="15.75" x14ac:dyDescent="0.25">
      <c r="A27" s="44"/>
      <c r="B27" s="44"/>
      <c r="C27" s="44"/>
      <c r="D27" s="44"/>
      <c r="E27" s="45"/>
      <c r="F27" s="39"/>
      <c r="G27" s="41"/>
      <c r="H27" s="46"/>
    </row>
    <row r="28" spans="1:9" ht="15.75" x14ac:dyDescent="0.25">
      <c r="A28" s="47"/>
      <c r="B28" s="47"/>
      <c r="C28" s="47"/>
      <c r="D28" s="47"/>
      <c r="E28" s="48"/>
      <c r="F28" s="39"/>
      <c r="G28" s="41"/>
      <c r="H28" s="49"/>
    </row>
    <row r="29" spans="1:9" ht="15.75" x14ac:dyDescent="0.25">
      <c r="A29" s="47"/>
      <c r="B29" s="47"/>
      <c r="C29" s="47"/>
      <c r="D29" s="47"/>
      <c r="E29" s="48"/>
      <c r="F29" s="39"/>
      <c r="G29" s="41"/>
      <c r="H29" s="49"/>
    </row>
    <row r="30" spans="1:9" ht="15.75" x14ac:dyDescent="0.25">
      <c r="A30" s="50"/>
      <c r="B30" s="50"/>
      <c r="C30" s="50"/>
      <c r="D30" s="50"/>
      <c r="E30" s="51"/>
      <c r="F30" s="52"/>
      <c r="G30" s="53"/>
      <c r="H30" s="54"/>
    </row>
    <row r="31" spans="1:9" ht="3" customHeight="1" x14ac:dyDescent="0.25">
      <c r="A31" s="5"/>
      <c r="B31" s="5"/>
      <c r="C31" s="5"/>
      <c r="D31" s="5"/>
      <c r="E31" s="5"/>
      <c r="F31" s="5"/>
      <c r="G31" s="5"/>
      <c r="H31" s="5"/>
      <c r="I31" s="5"/>
    </row>
  </sheetData>
  <sheetProtection algorithmName="SHA-512" hashValue="XqGQn4dA2ZVRNGh+heZaRn8dFo0hspt8b3nrHRyMM/aR2VZ88tezZ/9K31Ykn9YiOlRjR0Gn64bPXzTC658O6A==" saltValue="EFbpg/f3xUf//BrZne920w==" spinCount="100000" sheet="1" objects="1" scenarios="1" selectLockedCells="1"/>
  <mergeCells count="7">
    <mergeCell ref="G8:G9"/>
    <mergeCell ref="A8:A9"/>
    <mergeCell ref="B8:B9"/>
    <mergeCell ref="C8:C9"/>
    <mergeCell ref="D8:D9"/>
    <mergeCell ref="E8:E9"/>
    <mergeCell ref="F8:F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showGridLines="0" workbookViewId="0">
      <selection activeCell="A5" sqref="A5:B6"/>
    </sheetView>
  </sheetViews>
  <sheetFormatPr defaultColWidth="0" defaultRowHeight="15" x14ac:dyDescent="0.25"/>
  <cols>
    <col min="1" max="2" width="9.140625" customWidth="1"/>
    <col min="3" max="9" width="15.85546875" customWidth="1"/>
    <col min="10" max="10" width="9.140625" customWidth="1"/>
    <col min="11" max="11" width="12.42578125" bestFit="1" customWidth="1"/>
    <col min="12" max="16384" width="9.140625" hidden="1"/>
  </cols>
  <sheetData>
    <row r="1" spans="1:1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ht="15" customHeight="1" x14ac:dyDescent="0.25">
      <c r="A5" s="130" t="s">
        <v>22</v>
      </c>
      <c r="B5" s="130"/>
      <c r="C5" s="125">
        <f>COUNTIF(C9:C100,"Estudar")*$A$7</f>
        <v>2.0833333333333332E-2</v>
      </c>
      <c r="D5" s="125">
        <f t="shared" ref="D5:I5" si="0">COUNTIF(D9:D100,"Estudar")*$A$7</f>
        <v>0.25</v>
      </c>
      <c r="E5" s="125">
        <f t="shared" si="0"/>
        <v>0.20833333333333331</v>
      </c>
      <c r="F5" s="125">
        <f t="shared" si="0"/>
        <v>0.25</v>
      </c>
      <c r="G5" s="125">
        <f t="shared" si="0"/>
        <v>0.14583333333333331</v>
      </c>
      <c r="H5" s="125">
        <f t="shared" si="0"/>
        <v>0.29166666666666663</v>
      </c>
      <c r="I5" s="125">
        <f t="shared" si="0"/>
        <v>2.0833333333333332E-2</v>
      </c>
      <c r="J5" s="129" t="s">
        <v>70</v>
      </c>
      <c r="K5" s="125">
        <f>SUM(C5:I5)</f>
        <v>1.1874999999999998</v>
      </c>
    </row>
    <row r="6" spans="1:11" ht="15" customHeight="1" x14ac:dyDescent="0.25">
      <c r="A6" s="131"/>
      <c r="B6" s="131"/>
      <c r="C6" s="126"/>
      <c r="D6" s="126"/>
      <c r="E6" s="126"/>
      <c r="F6" s="126"/>
      <c r="G6" s="126"/>
      <c r="H6" s="126"/>
      <c r="I6" s="126"/>
      <c r="J6" s="129"/>
      <c r="K6" s="126"/>
    </row>
    <row r="7" spans="1:11" x14ac:dyDescent="0.25">
      <c r="A7" s="11">
        <v>2.0833333333333332E-2</v>
      </c>
      <c r="B7" s="8"/>
      <c r="C7" s="9"/>
      <c r="D7" s="10"/>
      <c r="E7" s="10"/>
      <c r="F7" s="10"/>
      <c r="G7" s="10"/>
      <c r="H7" s="10"/>
      <c r="I7" s="10"/>
    </row>
    <row r="8" spans="1:11" x14ac:dyDescent="0.25">
      <c r="A8" s="127" t="s">
        <v>23</v>
      </c>
      <c r="B8" s="128"/>
      <c r="C8" s="55" t="s">
        <v>24</v>
      </c>
      <c r="D8" s="55" t="s">
        <v>25</v>
      </c>
      <c r="E8" s="55" t="s">
        <v>26</v>
      </c>
      <c r="F8" s="55" t="s">
        <v>27</v>
      </c>
      <c r="G8" s="55" t="s">
        <v>28</v>
      </c>
      <c r="H8" s="55" t="s">
        <v>29</v>
      </c>
      <c r="I8" s="56" t="s">
        <v>30</v>
      </c>
    </row>
    <row r="9" spans="1:11" x14ac:dyDescent="0.25">
      <c r="A9" s="57" t="s">
        <v>31</v>
      </c>
      <c r="B9" s="57" t="s">
        <v>32</v>
      </c>
      <c r="C9" s="58" t="s">
        <v>36</v>
      </c>
      <c r="D9" s="58"/>
      <c r="E9" s="58"/>
      <c r="F9" s="58"/>
      <c r="G9" s="59"/>
      <c r="H9" s="58"/>
      <c r="I9" s="58"/>
    </row>
    <row r="10" spans="1:11" x14ac:dyDescent="0.25">
      <c r="A10" s="57" t="s">
        <v>32</v>
      </c>
      <c r="B10" s="57" t="s">
        <v>33</v>
      </c>
      <c r="C10" s="58"/>
      <c r="D10" s="58"/>
      <c r="E10" s="58" t="s">
        <v>34</v>
      </c>
      <c r="F10" s="58"/>
      <c r="G10" s="58"/>
      <c r="H10" s="58"/>
      <c r="I10" s="58"/>
    </row>
    <row r="11" spans="1:11" x14ac:dyDescent="0.25">
      <c r="A11" s="57" t="s">
        <v>33</v>
      </c>
      <c r="B11" s="57" t="s">
        <v>35</v>
      </c>
      <c r="C11" s="58"/>
      <c r="D11" s="58" t="s">
        <v>34</v>
      </c>
      <c r="E11" s="58" t="s">
        <v>34</v>
      </c>
      <c r="F11" s="58" t="s">
        <v>34</v>
      </c>
      <c r="G11" s="58" t="s">
        <v>34</v>
      </c>
      <c r="H11" s="58" t="s">
        <v>34</v>
      </c>
      <c r="I11" s="58"/>
    </row>
    <row r="12" spans="1:11" x14ac:dyDescent="0.25">
      <c r="A12" s="57" t="s">
        <v>35</v>
      </c>
      <c r="B12" s="57" t="s">
        <v>37</v>
      </c>
      <c r="C12" s="58"/>
      <c r="D12" s="58" t="s">
        <v>34</v>
      </c>
      <c r="E12" s="58" t="s">
        <v>34</v>
      </c>
      <c r="F12" s="58" t="s">
        <v>34</v>
      </c>
      <c r="G12" s="58" t="s">
        <v>34</v>
      </c>
      <c r="H12" s="58" t="s">
        <v>34</v>
      </c>
      <c r="I12" s="58"/>
    </row>
    <row r="13" spans="1:11" x14ac:dyDescent="0.25">
      <c r="A13" s="57" t="s">
        <v>37</v>
      </c>
      <c r="B13" s="57" t="s">
        <v>38</v>
      </c>
      <c r="C13" s="58"/>
      <c r="D13" s="58" t="s">
        <v>34</v>
      </c>
      <c r="E13" s="58"/>
      <c r="F13" s="58" t="s">
        <v>34</v>
      </c>
      <c r="G13" s="58" t="s">
        <v>34</v>
      </c>
      <c r="H13" s="58" t="s">
        <v>34</v>
      </c>
      <c r="I13" s="58"/>
    </row>
    <row r="14" spans="1:11" x14ac:dyDescent="0.25">
      <c r="A14" s="57" t="s">
        <v>38</v>
      </c>
      <c r="B14" s="57" t="s">
        <v>39</v>
      </c>
      <c r="C14" s="58"/>
      <c r="D14" s="58" t="s">
        <v>34</v>
      </c>
      <c r="E14" s="60"/>
      <c r="F14" s="58" t="s">
        <v>34</v>
      </c>
      <c r="G14" s="58" t="s">
        <v>34</v>
      </c>
      <c r="H14" s="58" t="s">
        <v>34</v>
      </c>
      <c r="I14" s="58" t="s">
        <v>34</v>
      </c>
    </row>
    <row r="15" spans="1:11" x14ac:dyDescent="0.25">
      <c r="A15" s="57" t="s">
        <v>39</v>
      </c>
      <c r="B15" s="57" t="s">
        <v>40</v>
      </c>
      <c r="C15" s="58"/>
      <c r="D15" s="60"/>
      <c r="E15" s="58"/>
      <c r="F15" s="60"/>
      <c r="G15" s="60"/>
      <c r="H15" s="58"/>
      <c r="I15" s="58"/>
    </row>
    <row r="16" spans="1:11" x14ac:dyDescent="0.25">
      <c r="A16" s="57" t="s">
        <v>40</v>
      </c>
      <c r="B16" s="57" t="s">
        <v>41</v>
      </c>
      <c r="C16" s="58"/>
      <c r="D16" s="60"/>
      <c r="E16" s="60"/>
      <c r="F16" s="60"/>
      <c r="G16" s="60"/>
      <c r="H16" s="58"/>
      <c r="I16" s="58"/>
    </row>
    <row r="17" spans="1:9" x14ac:dyDescent="0.25">
      <c r="A17" s="57" t="s">
        <v>41</v>
      </c>
      <c r="B17" s="57" t="s">
        <v>42</v>
      </c>
      <c r="C17" s="58"/>
      <c r="D17" s="60"/>
      <c r="E17" s="60"/>
      <c r="F17" s="60"/>
      <c r="G17" s="60"/>
      <c r="H17" s="58"/>
      <c r="I17" s="58"/>
    </row>
    <row r="18" spans="1:9" x14ac:dyDescent="0.25">
      <c r="A18" s="57" t="s">
        <v>42</v>
      </c>
      <c r="B18" s="57" t="s">
        <v>43</v>
      </c>
      <c r="C18" s="58"/>
      <c r="D18" s="60"/>
      <c r="E18" s="60"/>
      <c r="F18" s="60"/>
      <c r="G18" s="60"/>
      <c r="H18" s="58"/>
      <c r="I18" s="58"/>
    </row>
    <row r="19" spans="1:9" x14ac:dyDescent="0.25">
      <c r="A19" s="57" t="s">
        <v>43</v>
      </c>
      <c r="B19" s="57" t="s">
        <v>44</v>
      </c>
      <c r="C19" s="58"/>
      <c r="D19" s="58"/>
      <c r="E19" s="58"/>
      <c r="F19" s="58"/>
      <c r="G19" s="58"/>
      <c r="H19" s="58"/>
      <c r="I19" s="58"/>
    </row>
    <row r="20" spans="1:9" x14ac:dyDescent="0.25">
      <c r="A20" s="57" t="s">
        <v>44</v>
      </c>
      <c r="B20" s="57" t="s">
        <v>45</v>
      </c>
      <c r="C20" s="58"/>
      <c r="D20" s="58"/>
      <c r="E20" s="58"/>
      <c r="F20" s="58"/>
      <c r="G20" s="58"/>
      <c r="H20" s="58"/>
      <c r="I20" s="58"/>
    </row>
    <row r="21" spans="1:9" x14ac:dyDescent="0.25">
      <c r="A21" s="57" t="s">
        <v>45</v>
      </c>
      <c r="B21" s="57" t="s">
        <v>46</v>
      </c>
      <c r="C21" s="58"/>
      <c r="D21" s="58"/>
      <c r="E21" s="58"/>
      <c r="F21" s="58"/>
      <c r="G21" s="58"/>
      <c r="H21" s="61"/>
      <c r="I21" s="58"/>
    </row>
    <row r="22" spans="1:9" x14ac:dyDescent="0.25">
      <c r="A22" s="57" t="s">
        <v>46</v>
      </c>
      <c r="B22" s="57" t="s">
        <v>47</v>
      </c>
      <c r="C22" s="58"/>
      <c r="D22" s="58"/>
      <c r="E22" s="61"/>
      <c r="F22" s="58"/>
      <c r="G22" s="58"/>
      <c r="H22" s="61"/>
      <c r="I22" s="58"/>
    </row>
    <row r="23" spans="1:9" x14ac:dyDescent="0.25">
      <c r="A23" s="57" t="s">
        <v>47</v>
      </c>
      <c r="B23" s="57" t="s">
        <v>48</v>
      </c>
      <c r="C23" s="58"/>
      <c r="D23" s="58"/>
      <c r="E23" s="61"/>
      <c r="F23" s="58"/>
      <c r="G23" s="58"/>
      <c r="H23" s="61"/>
      <c r="I23" s="58"/>
    </row>
    <row r="24" spans="1:9" x14ac:dyDescent="0.25">
      <c r="A24" s="57" t="s">
        <v>48</v>
      </c>
      <c r="B24" s="57" t="s">
        <v>49</v>
      </c>
      <c r="C24" s="58"/>
      <c r="D24" s="58"/>
      <c r="E24" s="61"/>
      <c r="F24" s="58"/>
      <c r="G24" s="58"/>
      <c r="H24" s="58" t="s">
        <v>34</v>
      </c>
      <c r="I24" s="58"/>
    </row>
    <row r="25" spans="1:9" x14ac:dyDescent="0.25">
      <c r="A25" s="57" t="s">
        <v>49</v>
      </c>
      <c r="B25" s="57" t="s">
        <v>50</v>
      </c>
      <c r="C25" s="58"/>
      <c r="D25" s="61"/>
      <c r="E25" s="61"/>
      <c r="F25" s="61"/>
      <c r="G25" s="61"/>
      <c r="H25" s="58" t="s">
        <v>34</v>
      </c>
      <c r="I25" s="58"/>
    </row>
    <row r="26" spans="1:9" x14ac:dyDescent="0.25">
      <c r="A26" s="57" t="s">
        <v>50</v>
      </c>
      <c r="B26" s="57" t="s">
        <v>51</v>
      </c>
      <c r="C26" s="58"/>
      <c r="D26" s="61"/>
      <c r="E26" s="61"/>
      <c r="F26" s="61"/>
      <c r="G26" s="61"/>
      <c r="H26" s="58" t="s">
        <v>34</v>
      </c>
      <c r="I26" s="58"/>
    </row>
    <row r="27" spans="1:9" x14ac:dyDescent="0.25">
      <c r="A27" s="57" t="s">
        <v>51</v>
      </c>
      <c r="B27" s="57" t="s">
        <v>52</v>
      </c>
      <c r="C27" s="58"/>
      <c r="D27" s="61"/>
      <c r="E27" s="61"/>
      <c r="F27" s="61"/>
      <c r="G27" s="61"/>
      <c r="H27" s="58" t="s">
        <v>34</v>
      </c>
      <c r="I27" s="61"/>
    </row>
    <row r="28" spans="1:9" x14ac:dyDescent="0.25">
      <c r="A28" s="57" t="s">
        <v>52</v>
      </c>
      <c r="B28" s="57" t="s">
        <v>53</v>
      </c>
      <c r="C28" s="58"/>
      <c r="D28" s="61"/>
      <c r="E28" s="61"/>
      <c r="F28" s="61"/>
      <c r="G28" s="61"/>
      <c r="H28" s="58" t="s">
        <v>34</v>
      </c>
      <c r="I28" s="61"/>
    </row>
    <row r="29" spans="1:9" x14ac:dyDescent="0.25">
      <c r="A29" s="57" t="s">
        <v>53</v>
      </c>
      <c r="B29" s="57" t="s">
        <v>54</v>
      </c>
      <c r="C29" s="58"/>
      <c r="D29" s="61"/>
      <c r="E29" s="58"/>
      <c r="F29" s="61"/>
      <c r="G29" s="61"/>
      <c r="H29" s="58" t="s">
        <v>34</v>
      </c>
      <c r="I29" s="61"/>
    </row>
    <row r="30" spans="1:9" x14ac:dyDescent="0.25">
      <c r="A30" s="57" t="s">
        <v>54</v>
      </c>
      <c r="B30" s="57" t="s">
        <v>55</v>
      </c>
      <c r="C30" s="58"/>
      <c r="D30" s="61"/>
      <c r="E30" s="58"/>
      <c r="F30" s="61"/>
      <c r="G30" s="61"/>
      <c r="H30" s="58" t="s">
        <v>34</v>
      </c>
      <c r="I30" s="61"/>
    </row>
    <row r="31" spans="1:9" x14ac:dyDescent="0.25">
      <c r="A31" s="57" t="s">
        <v>55</v>
      </c>
      <c r="B31" s="57" t="s">
        <v>56</v>
      </c>
      <c r="C31" s="58"/>
      <c r="D31" s="61"/>
      <c r="E31" s="58"/>
      <c r="F31" s="61"/>
      <c r="G31" s="61"/>
      <c r="H31" s="58" t="s">
        <v>34</v>
      </c>
      <c r="I31" s="61"/>
    </row>
    <row r="32" spans="1:9" x14ac:dyDescent="0.25">
      <c r="A32" s="57" t="s">
        <v>56</v>
      </c>
      <c r="B32" s="57" t="s">
        <v>57</v>
      </c>
      <c r="C32" s="58"/>
      <c r="D32" s="61"/>
      <c r="E32" s="61"/>
      <c r="F32" s="61"/>
      <c r="G32" s="61"/>
      <c r="H32" s="58" t="s">
        <v>34</v>
      </c>
      <c r="I32" s="61"/>
    </row>
    <row r="33" spans="1:9" x14ac:dyDescent="0.25">
      <c r="A33" s="57" t="s">
        <v>57</v>
      </c>
      <c r="B33" s="57" t="s">
        <v>58</v>
      </c>
      <c r="C33" s="58"/>
      <c r="D33" s="61"/>
      <c r="E33" s="58" t="s">
        <v>34</v>
      </c>
      <c r="F33" s="61"/>
      <c r="G33" s="61"/>
      <c r="H33" s="58" t="s">
        <v>34</v>
      </c>
      <c r="I33" s="58"/>
    </row>
    <row r="34" spans="1:9" x14ac:dyDescent="0.25">
      <c r="A34" s="57" t="s">
        <v>58</v>
      </c>
      <c r="B34" s="57" t="s">
        <v>59</v>
      </c>
      <c r="C34" s="58"/>
      <c r="D34" s="61"/>
      <c r="E34" s="58" t="s">
        <v>34</v>
      </c>
      <c r="F34" s="61"/>
      <c r="G34" s="61"/>
      <c r="H34" s="58"/>
      <c r="I34" s="61"/>
    </row>
    <row r="35" spans="1:9" x14ac:dyDescent="0.25">
      <c r="A35" s="57" t="s">
        <v>59</v>
      </c>
      <c r="B35" s="57" t="s">
        <v>60</v>
      </c>
      <c r="C35" s="58"/>
      <c r="D35" s="61"/>
      <c r="E35" s="58" t="s">
        <v>34</v>
      </c>
      <c r="F35" s="61"/>
      <c r="G35" s="61"/>
      <c r="H35" s="58"/>
      <c r="I35" s="61"/>
    </row>
    <row r="36" spans="1:9" x14ac:dyDescent="0.25">
      <c r="A36" s="57" t="s">
        <v>60</v>
      </c>
      <c r="B36" s="57" t="s">
        <v>57</v>
      </c>
      <c r="C36" s="58"/>
      <c r="D36" s="58" t="s">
        <v>34</v>
      </c>
      <c r="E36" s="58" t="s">
        <v>34</v>
      </c>
      <c r="F36" s="58" t="s">
        <v>34</v>
      </c>
      <c r="G36" s="58" t="s">
        <v>34</v>
      </c>
      <c r="H36" s="61"/>
      <c r="I36" s="61"/>
    </row>
    <row r="37" spans="1:9" x14ac:dyDescent="0.25">
      <c r="A37" s="57" t="s">
        <v>57</v>
      </c>
      <c r="B37" s="57" t="s">
        <v>58</v>
      </c>
      <c r="C37" s="58"/>
      <c r="D37" s="58" t="s">
        <v>34</v>
      </c>
      <c r="E37" s="58" t="s">
        <v>34</v>
      </c>
      <c r="F37" s="58" t="s">
        <v>34</v>
      </c>
      <c r="G37" s="58" t="s">
        <v>34</v>
      </c>
      <c r="H37" s="61"/>
      <c r="I37" s="61"/>
    </row>
    <row r="38" spans="1:9" x14ac:dyDescent="0.25">
      <c r="A38" s="57" t="s">
        <v>58</v>
      </c>
      <c r="B38" s="57" t="s">
        <v>59</v>
      </c>
      <c r="C38" s="58"/>
      <c r="D38" s="58" t="s">
        <v>34</v>
      </c>
      <c r="E38" s="58" t="s">
        <v>34</v>
      </c>
      <c r="F38" s="58" t="s">
        <v>34</v>
      </c>
      <c r="G38" s="58" t="s">
        <v>34</v>
      </c>
      <c r="H38" s="61"/>
      <c r="I38" s="61"/>
    </row>
    <row r="39" spans="1:9" x14ac:dyDescent="0.25">
      <c r="A39" s="57" t="s">
        <v>59</v>
      </c>
      <c r="B39" s="57" t="s">
        <v>60</v>
      </c>
      <c r="C39" s="58"/>
      <c r="D39" s="58" t="s">
        <v>34</v>
      </c>
      <c r="E39" s="58" t="s">
        <v>34</v>
      </c>
      <c r="F39" s="58" t="s">
        <v>34</v>
      </c>
      <c r="G39" s="58"/>
      <c r="H39" s="61"/>
      <c r="I39" s="61"/>
    </row>
    <row r="40" spans="1:9" x14ac:dyDescent="0.25">
      <c r="A40" s="57" t="s">
        <v>60</v>
      </c>
      <c r="B40" s="57" t="s">
        <v>61</v>
      </c>
      <c r="C40" s="58"/>
      <c r="D40" s="58" t="s">
        <v>34</v>
      </c>
      <c r="E40" s="58"/>
      <c r="F40" s="58" t="s">
        <v>34</v>
      </c>
      <c r="G40" s="58"/>
      <c r="H40" s="61"/>
      <c r="I40" s="61"/>
    </row>
    <row r="41" spans="1:9" x14ac:dyDescent="0.25">
      <c r="A41" s="57" t="s">
        <v>61</v>
      </c>
      <c r="B41" s="57" t="s">
        <v>62</v>
      </c>
      <c r="C41" s="58"/>
      <c r="D41" s="58" t="s">
        <v>34</v>
      </c>
      <c r="E41" s="61"/>
      <c r="F41" s="58" t="s">
        <v>34</v>
      </c>
      <c r="G41" s="58"/>
      <c r="H41" s="61"/>
      <c r="I41" s="61"/>
    </row>
    <row r="42" spans="1:9" x14ac:dyDescent="0.25">
      <c r="A42" s="57" t="s">
        <v>62</v>
      </c>
      <c r="B42" s="57" t="s">
        <v>63</v>
      </c>
      <c r="C42" s="58"/>
      <c r="D42" s="58" t="s">
        <v>34</v>
      </c>
      <c r="E42" s="61"/>
      <c r="F42" s="58" t="s">
        <v>34</v>
      </c>
      <c r="G42" s="58"/>
      <c r="H42" s="61"/>
      <c r="I42" s="61"/>
    </row>
    <row r="43" spans="1:9" x14ac:dyDescent="0.25">
      <c r="A43" s="57" t="s">
        <v>63</v>
      </c>
      <c r="B43" s="57" t="s">
        <v>64</v>
      </c>
      <c r="C43" s="58"/>
      <c r="D43" s="58" t="s">
        <v>34</v>
      </c>
      <c r="E43" s="61"/>
      <c r="F43" s="58" t="s">
        <v>34</v>
      </c>
      <c r="G43" s="58"/>
      <c r="H43" s="61"/>
      <c r="I43" s="61"/>
    </row>
    <row r="44" spans="1:9" x14ac:dyDescent="0.25">
      <c r="A44" s="57" t="s">
        <v>64</v>
      </c>
      <c r="B44" s="57" t="s">
        <v>65</v>
      </c>
      <c r="C44" s="58"/>
      <c r="D44" s="61"/>
      <c r="E44" s="58"/>
      <c r="F44" s="62"/>
      <c r="G44" s="61"/>
      <c r="H44" s="61"/>
      <c r="I44" s="61"/>
    </row>
    <row r="45" spans="1:9" x14ac:dyDescent="0.25">
      <c r="A45" s="57" t="s">
        <v>65</v>
      </c>
      <c r="B45" s="57" t="s">
        <v>66</v>
      </c>
      <c r="C45" s="58"/>
      <c r="D45" s="61"/>
      <c r="E45" s="58"/>
      <c r="F45" s="62"/>
      <c r="G45" s="61"/>
      <c r="H45" s="61"/>
      <c r="I45" s="61"/>
    </row>
    <row r="46" spans="1:9" x14ac:dyDescent="0.25">
      <c r="A46" s="57" t="s">
        <v>66</v>
      </c>
      <c r="B46" s="57" t="s">
        <v>67</v>
      </c>
      <c r="C46" s="58"/>
      <c r="D46" s="61"/>
      <c r="E46" s="58"/>
      <c r="F46" s="62"/>
      <c r="G46" s="61"/>
      <c r="H46" s="61"/>
      <c r="I46" s="61"/>
    </row>
    <row r="47" spans="1:9" x14ac:dyDescent="0.25">
      <c r="A47" s="57" t="s">
        <v>67</v>
      </c>
      <c r="B47" s="57" t="s">
        <v>68</v>
      </c>
      <c r="C47" s="58"/>
      <c r="D47" s="61"/>
      <c r="E47" s="61"/>
      <c r="F47" s="62"/>
      <c r="G47" s="61"/>
      <c r="H47" s="61"/>
      <c r="I47" s="61"/>
    </row>
    <row r="48" spans="1:9" x14ac:dyDescent="0.25">
      <c r="A48" s="57" t="s">
        <v>68</v>
      </c>
      <c r="B48" s="57" t="s">
        <v>69</v>
      </c>
      <c r="C48" s="58"/>
      <c r="D48" s="61"/>
      <c r="E48" s="61"/>
      <c r="F48" s="62"/>
      <c r="G48" s="61"/>
      <c r="H48" s="61"/>
      <c r="I48" s="61"/>
    </row>
    <row r="49" spans="1:9" x14ac:dyDescent="0.25">
      <c r="A49" s="29"/>
      <c r="B49" s="29"/>
      <c r="C49" s="29"/>
      <c r="D49" s="29"/>
      <c r="E49" s="29"/>
      <c r="F49" s="29"/>
      <c r="G49" s="29"/>
      <c r="H49" s="29"/>
      <c r="I49" s="29"/>
    </row>
  </sheetData>
  <sheetProtection algorithmName="SHA-512" hashValue="SEvxDsKdy+zoA+1ks6C3lixenLUmrJt4y2z8ddX8JMElDp69GPHdixws9sYYmlVQ39QnoC3lZu+p//BBRif5tw==" saltValue="VRtp6nhGB/VfrBdfeN/o0A==" spinCount="100000" sheet="1" objects="1" scenarios="1" selectLockedCells="1"/>
  <mergeCells count="11">
    <mergeCell ref="H5:H6"/>
    <mergeCell ref="I5:I6"/>
    <mergeCell ref="A8:B8"/>
    <mergeCell ref="J5:J6"/>
    <mergeCell ref="K5:K6"/>
    <mergeCell ref="A5:B6"/>
    <mergeCell ref="C5:C6"/>
    <mergeCell ref="D5:D6"/>
    <mergeCell ref="E5:E6"/>
    <mergeCell ref="F5:F6"/>
    <mergeCell ref="G5:G6"/>
  </mergeCells>
  <conditionalFormatting sqref="C9:I10 C11:E30 H11:I30">
    <cfRule type="cellIs" dxfId="51" priority="52" operator="equal">
      <formula>"Estudar"</formula>
    </cfRule>
  </conditionalFormatting>
  <conditionalFormatting sqref="C31">
    <cfRule type="cellIs" dxfId="50" priority="51" operator="equal">
      <formula>"Estudar"</formula>
    </cfRule>
  </conditionalFormatting>
  <conditionalFormatting sqref="C32">
    <cfRule type="cellIs" dxfId="49" priority="50" operator="equal">
      <formula>"Estudar"</formula>
    </cfRule>
  </conditionalFormatting>
  <conditionalFormatting sqref="C33">
    <cfRule type="cellIs" dxfId="48" priority="49" operator="equal">
      <formula>"Estudar"</formula>
    </cfRule>
  </conditionalFormatting>
  <conditionalFormatting sqref="C34">
    <cfRule type="cellIs" dxfId="47" priority="48" operator="equal">
      <formula>"Estudar"</formula>
    </cfRule>
  </conditionalFormatting>
  <conditionalFormatting sqref="C35">
    <cfRule type="cellIs" dxfId="46" priority="47" operator="equal">
      <formula>"Estudar"</formula>
    </cfRule>
  </conditionalFormatting>
  <conditionalFormatting sqref="C36">
    <cfRule type="cellIs" dxfId="45" priority="46" operator="equal">
      <formula>"Estudar"</formula>
    </cfRule>
  </conditionalFormatting>
  <conditionalFormatting sqref="C37">
    <cfRule type="cellIs" dxfId="44" priority="45" operator="equal">
      <formula>"Estudar"</formula>
    </cfRule>
  </conditionalFormatting>
  <conditionalFormatting sqref="C38">
    <cfRule type="cellIs" dxfId="43" priority="44" operator="equal">
      <formula>"Estudar"</formula>
    </cfRule>
  </conditionalFormatting>
  <conditionalFormatting sqref="C39">
    <cfRule type="cellIs" dxfId="42" priority="43" operator="equal">
      <formula>"Estudar"</formula>
    </cfRule>
  </conditionalFormatting>
  <conditionalFormatting sqref="C40">
    <cfRule type="cellIs" dxfId="41" priority="42" operator="equal">
      <formula>"Estudar"</formula>
    </cfRule>
  </conditionalFormatting>
  <conditionalFormatting sqref="C41">
    <cfRule type="cellIs" dxfId="40" priority="41" operator="equal">
      <formula>"Estudar"</formula>
    </cfRule>
  </conditionalFormatting>
  <conditionalFormatting sqref="C42">
    <cfRule type="cellIs" dxfId="39" priority="40" operator="equal">
      <formula>"Estudar"</formula>
    </cfRule>
  </conditionalFormatting>
  <conditionalFormatting sqref="C43">
    <cfRule type="cellIs" dxfId="38" priority="39" operator="equal">
      <formula>"Estudar"</formula>
    </cfRule>
  </conditionalFormatting>
  <conditionalFormatting sqref="C44">
    <cfRule type="cellIs" dxfId="37" priority="38" operator="equal">
      <formula>"Estudar"</formula>
    </cfRule>
  </conditionalFormatting>
  <conditionalFormatting sqref="C45">
    <cfRule type="cellIs" dxfId="36" priority="37" operator="equal">
      <formula>"Estudar"</formula>
    </cfRule>
  </conditionalFormatting>
  <conditionalFormatting sqref="C46">
    <cfRule type="cellIs" dxfId="35" priority="36" operator="equal">
      <formula>"Estudar"</formula>
    </cfRule>
  </conditionalFormatting>
  <conditionalFormatting sqref="C47">
    <cfRule type="cellIs" dxfId="34" priority="35" operator="equal">
      <formula>"Estudar"</formula>
    </cfRule>
  </conditionalFormatting>
  <conditionalFormatting sqref="C48">
    <cfRule type="cellIs" dxfId="33" priority="34" operator="equal">
      <formula>"Estudar"</formula>
    </cfRule>
  </conditionalFormatting>
  <conditionalFormatting sqref="E33:E34">
    <cfRule type="cellIs" dxfId="32" priority="20" operator="equal">
      <formula>"Estudar"</formula>
    </cfRule>
  </conditionalFormatting>
  <conditionalFormatting sqref="E35">
    <cfRule type="cellIs" dxfId="31" priority="19" operator="equal">
      <formula>"Estudar"</formula>
    </cfRule>
  </conditionalFormatting>
  <conditionalFormatting sqref="E36">
    <cfRule type="cellIs" dxfId="30" priority="18" operator="equal">
      <formula>"Estudar"</formula>
    </cfRule>
  </conditionalFormatting>
  <conditionalFormatting sqref="D37:D41">
    <cfRule type="cellIs" dxfId="29" priority="33" operator="equal">
      <formula>"Estudar"</formula>
    </cfRule>
  </conditionalFormatting>
  <conditionalFormatting sqref="E31">
    <cfRule type="cellIs" dxfId="28" priority="32" operator="equal">
      <formula>"Estudar"</formula>
    </cfRule>
  </conditionalFormatting>
  <conditionalFormatting sqref="E44">
    <cfRule type="cellIs" dxfId="27" priority="31" operator="equal">
      <formula>"Estudar"</formula>
    </cfRule>
  </conditionalFormatting>
  <conditionalFormatting sqref="E46">
    <cfRule type="cellIs" dxfId="26" priority="30" operator="equal">
      <formula>"Estudar"</formula>
    </cfRule>
  </conditionalFormatting>
  <conditionalFormatting sqref="E45">
    <cfRule type="cellIs" dxfId="25" priority="29" operator="equal">
      <formula>"Estudar"</formula>
    </cfRule>
  </conditionalFormatting>
  <conditionalFormatting sqref="H31">
    <cfRule type="cellIs" dxfId="24" priority="28" operator="equal">
      <formula>"Estudar"</formula>
    </cfRule>
  </conditionalFormatting>
  <conditionalFormatting sqref="H32">
    <cfRule type="cellIs" dxfId="23" priority="27" operator="equal">
      <formula>"Estudar"</formula>
    </cfRule>
  </conditionalFormatting>
  <conditionalFormatting sqref="H33">
    <cfRule type="cellIs" dxfId="22" priority="26" operator="equal">
      <formula>"Estudar"</formula>
    </cfRule>
  </conditionalFormatting>
  <conditionalFormatting sqref="H34">
    <cfRule type="cellIs" dxfId="21" priority="25" operator="equal">
      <formula>"Estudar"</formula>
    </cfRule>
  </conditionalFormatting>
  <conditionalFormatting sqref="H35">
    <cfRule type="cellIs" dxfId="20" priority="24" operator="equal">
      <formula>"Estudar"</formula>
    </cfRule>
  </conditionalFormatting>
  <conditionalFormatting sqref="D36">
    <cfRule type="cellIs" dxfId="19" priority="23" operator="equal">
      <formula>"Estudar"</formula>
    </cfRule>
  </conditionalFormatting>
  <conditionalFormatting sqref="D42">
    <cfRule type="cellIs" dxfId="18" priority="22" operator="equal">
      <formula>"Estudar"</formula>
    </cfRule>
  </conditionalFormatting>
  <conditionalFormatting sqref="D43">
    <cfRule type="cellIs" dxfId="17" priority="21" operator="equal">
      <formula>"Estudar"</formula>
    </cfRule>
  </conditionalFormatting>
  <conditionalFormatting sqref="E37">
    <cfRule type="cellIs" dxfId="16" priority="17" operator="equal">
      <formula>"Estudar"</formula>
    </cfRule>
  </conditionalFormatting>
  <conditionalFormatting sqref="E38">
    <cfRule type="cellIs" dxfId="15" priority="16" operator="equal">
      <formula>"Estudar"</formula>
    </cfRule>
  </conditionalFormatting>
  <conditionalFormatting sqref="E39">
    <cfRule type="cellIs" dxfId="14" priority="15" operator="equal">
      <formula>"Estudar"</formula>
    </cfRule>
  </conditionalFormatting>
  <conditionalFormatting sqref="E40">
    <cfRule type="cellIs" dxfId="13" priority="14" operator="equal">
      <formula>"Estudar"</formula>
    </cfRule>
  </conditionalFormatting>
  <conditionalFormatting sqref="F11:F30">
    <cfRule type="cellIs" dxfId="12" priority="13" operator="equal">
      <formula>"Estudar"</formula>
    </cfRule>
  </conditionalFormatting>
  <conditionalFormatting sqref="F37:F41">
    <cfRule type="cellIs" dxfId="11" priority="12" operator="equal">
      <formula>"Estudar"</formula>
    </cfRule>
  </conditionalFormatting>
  <conditionalFormatting sqref="F36">
    <cfRule type="cellIs" dxfId="10" priority="11" operator="equal">
      <formula>"Estudar"</formula>
    </cfRule>
  </conditionalFormatting>
  <conditionalFormatting sqref="F42">
    <cfRule type="cellIs" dxfId="9" priority="10" operator="equal">
      <formula>"Estudar"</formula>
    </cfRule>
  </conditionalFormatting>
  <conditionalFormatting sqref="F43">
    <cfRule type="cellIs" dxfId="8" priority="9" operator="equal">
      <formula>"Estudar"</formula>
    </cfRule>
  </conditionalFormatting>
  <conditionalFormatting sqref="G11:G30">
    <cfRule type="cellIs" dxfId="7" priority="8" operator="equal">
      <formula>"Estudar"</formula>
    </cfRule>
  </conditionalFormatting>
  <conditionalFormatting sqref="G39:G41">
    <cfRule type="cellIs" dxfId="6" priority="7" operator="equal">
      <formula>"Estudar"</formula>
    </cfRule>
  </conditionalFormatting>
  <conditionalFormatting sqref="G36">
    <cfRule type="cellIs" dxfId="5" priority="4" operator="equal">
      <formula>"Estudar"</formula>
    </cfRule>
  </conditionalFormatting>
  <conditionalFormatting sqref="G42">
    <cfRule type="cellIs" dxfId="4" priority="6" operator="equal">
      <formula>"Estudar"</formula>
    </cfRule>
  </conditionalFormatting>
  <conditionalFormatting sqref="G43">
    <cfRule type="cellIs" dxfId="3" priority="5" operator="equal">
      <formula>"Estudar"</formula>
    </cfRule>
  </conditionalFormatting>
  <conditionalFormatting sqref="G37">
    <cfRule type="cellIs" dxfId="2" priority="3" operator="equal">
      <formula>"Estudar"</formula>
    </cfRule>
  </conditionalFormatting>
  <conditionalFormatting sqref="G38">
    <cfRule type="cellIs" dxfId="1" priority="2" operator="equal">
      <formula>"Estudar"</formula>
    </cfRule>
  </conditionalFormatting>
  <conditionalFormatting sqref="I33">
    <cfRule type="cellIs" dxfId="0" priority="1" operator="equal">
      <formula>"Estudar"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6"/>
  <sheetViews>
    <sheetView showGridLines="0" workbookViewId="0">
      <selection activeCell="B7" sqref="B7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14062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71</v>
      </c>
      <c r="F5" s="14"/>
      <c r="G5" s="15" t="s">
        <v>72</v>
      </c>
      <c r="H5" s="14"/>
      <c r="I5" s="14"/>
      <c r="J5" s="14" t="s">
        <v>73</v>
      </c>
      <c r="K5" s="14"/>
      <c r="L5" s="15" t="s">
        <v>74</v>
      </c>
      <c r="M5" s="13"/>
      <c r="N5" s="14"/>
      <c r="O5" s="14" t="s">
        <v>75</v>
      </c>
      <c r="P5" s="14"/>
      <c r="Q5" s="15"/>
      <c r="R5" s="13"/>
      <c r="S5" s="14"/>
      <c r="T5" s="14" t="s">
        <v>76</v>
      </c>
      <c r="U5" s="14"/>
      <c r="V5" s="15"/>
      <c r="W5" s="16" t="s">
        <v>77</v>
      </c>
    </row>
    <row r="6" spans="1:23" ht="30" x14ac:dyDescent="0.25">
      <c r="A6" s="27" t="s">
        <v>0</v>
      </c>
      <c r="B6" s="115" t="s">
        <v>78</v>
      </c>
      <c r="C6" s="114" t="s">
        <v>79</v>
      </c>
      <c r="D6" s="18" t="s">
        <v>80</v>
      </c>
      <c r="E6" s="19" t="s">
        <v>81</v>
      </c>
      <c r="F6" s="19" t="s">
        <v>82</v>
      </c>
      <c r="G6" s="20">
        <f>SUM(G7:G25)</f>
        <v>0.79166666666666596</v>
      </c>
      <c r="H6" s="21" t="s">
        <v>83</v>
      </c>
      <c r="I6" s="22" t="s">
        <v>84</v>
      </c>
      <c r="J6" s="19" t="s">
        <v>81</v>
      </c>
      <c r="K6" s="19" t="s">
        <v>82</v>
      </c>
      <c r="L6" s="20">
        <f>SUM(L7:L25)</f>
        <v>0</v>
      </c>
      <c r="M6" s="23" t="s">
        <v>83</v>
      </c>
      <c r="N6" s="21" t="s">
        <v>84</v>
      </c>
      <c r="O6" s="19" t="s">
        <v>81</v>
      </c>
      <c r="P6" s="19" t="s">
        <v>82</v>
      </c>
      <c r="Q6" s="20">
        <f>SUM(Q7:Q25)</f>
        <v>0.79166666666666596</v>
      </c>
      <c r="R6" s="21" t="s">
        <v>83</v>
      </c>
      <c r="S6" s="21" t="s">
        <v>84</v>
      </c>
      <c r="T6" s="19" t="s">
        <v>81</v>
      </c>
      <c r="U6" s="19" t="s">
        <v>82</v>
      </c>
      <c r="V6" s="20">
        <f>SUM(V7:V25)</f>
        <v>0.79166666666666596</v>
      </c>
      <c r="W6" s="24">
        <f>SUM(W7:W25)</f>
        <v>2.3749999999999991</v>
      </c>
    </row>
    <row r="7" spans="1:23" x14ac:dyDescent="0.25">
      <c r="A7" s="66">
        <v>1</v>
      </c>
      <c r="B7" s="66" t="str">
        <f>Cronograma!B10</f>
        <v xml:space="preserve">Conhecimentos Gerais </v>
      </c>
      <c r="C7" s="85" t="s">
        <v>101</v>
      </c>
      <c r="D7" s="67">
        <v>43249</v>
      </c>
      <c r="E7" s="68">
        <v>0.29166666666666669</v>
      </c>
      <c r="F7" s="68">
        <v>0.33333333333333331</v>
      </c>
      <c r="G7" s="69">
        <f>F7-E7</f>
        <v>4.166666666666663E-2</v>
      </c>
      <c r="H7" s="75">
        <f t="shared" ref="H7" si="0">IF(D7="","",D7+DAY(1))</f>
        <v>43250</v>
      </c>
      <c r="I7" s="75" t="s">
        <v>85</v>
      </c>
      <c r="J7" s="68">
        <v>0.29166666666666669</v>
      </c>
      <c r="K7" s="68">
        <v>0.33333333333333331</v>
      </c>
      <c r="L7" s="69">
        <f>IF(I7="sim",K7-J7,0)</f>
        <v>0</v>
      </c>
      <c r="M7" s="72">
        <f>IF(D7="","",D7+DAY(7))</f>
        <v>43256</v>
      </c>
      <c r="N7" s="73" t="s">
        <v>86</v>
      </c>
      <c r="O7" s="74">
        <v>0.29166666666666669</v>
      </c>
      <c r="P7" s="74">
        <v>0.33333333333333331</v>
      </c>
      <c r="Q7" s="69">
        <f>IF(N7="sim",P7-O7,0)</f>
        <v>4.166666666666663E-2</v>
      </c>
      <c r="R7" s="75">
        <f>IF(D7="","",D7+DAY(15))</f>
        <v>43264</v>
      </c>
      <c r="S7" s="75" t="s">
        <v>86</v>
      </c>
      <c r="T7" s="68">
        <v>0.29166666666666669</v>
      </c>
      <c r="U7" s="68">
        <v>0.33333333333333331</v>
      </c>
      <c r="V7" s="69">
        <f>IF(S7="sim",U7-T7,0)</f>
        <v>4.166666666666663E-2</v>
      </c>
      <c r="W7" s="76">
        <f>G7+L7+Q7+V7</f>
        <v>0.12499999999999989</v>
      </c>
    </row>
    <row r="8" spans="1:23" x14ac:dyDescent="0.25">
      <c r="A8" s="65">
        <v>2</v>
      </c>
      <c r="B8" s="65" t="str">
        <f>Cronograma!B11</f>
        <v>Conhecimentos de Legislação</v>
      </c>
      <c r="C8" s="85" t="s">
        <v>102</v>
      </c>
      <c r="D8" s="67">
        <v>43250</v>
      </c>
      <c r="E8" s="68">
        <v>0.29166666666666669</v>
      </c>
      <c r="F8" s="68">
        <v>0.33333333333333331</v>
      </c>
      <c r="G8" s="69">
        <f t="shared" ref="G8:G30" si="1">F8-E8</f>
        <v>4.166666666666663E-2</v>
      </c>
      <c r="H8" s="75">
        <f t="shared" ref="H8:H30" si="2">IF(D8="","",D8+DAY(1))</f>
        <v>43251</v>
      </c>
      <c r="I8" s="75" t="s">
        <v>85</v>
      </c>
      <c r="J8" s="68">
        <v>0.29166666666666669</v>
      </c>
      <c r="K8" s="68">
        <v>0.33333333333333331</v>
      </c>
      <c r="L8" s="69">
        <f t="shared" ref="L8:L30" si="3">IF(I8="sim",K8-J8,0)</f>
        <v>0</v>
      </c>
      <c r="M8" s="72">
        <f t="shared" ref="M8:M30" si="4">IF(D8="","",D8+DAY(7))</f>
        <v>43257</v>
      </c>
      <c r="N8" s="73" t="s">
        <v>86</v>
      </c>
      <c r="O8" s="74">
        <v>0.29166666666666669</v>
      </c>
      <c r="P8" s="74">
        <v>0.33333333333333331</v>
      </c>
      <c r="Q8" s="69">
        <f t="shared" ref="Q8:Q30" si="5">IF(N8="sim",P8-O8,0)</f>
        <v>4.166666666666663E-2</v>
      </c>
      <c r="R8" s="75">
        <f t="shared" ref="R8:R30" si="6">IF(D8="","",D8+DAY(15))</f>
        <v>43265</v>
      </c>
      <c r="S8" s="75" t="s">
        <v>86</v>
      </c>
      <c r="T8" s="68">
        <v>0.29166666666666669</v>
      </c>
      <c r="U8" s="68">
        <v>0.33333333333333331</v>
      </c>
      <c r="V8" s="69">
        <f t="shared" ref="V8:V30" si="7">IF(S8="sim",U8-T8,0)</f>
        <v>4.166666666666663E-2</v>
      </c>
      <c r="W8" s="76">
        <f t="shared" ref="W8:W30" si="8">G8+L8+Q8+V8</f>
        <v>0.12499999999999989</v>
      </c>
    </row>
    <row r="9" spans="1:23" x14ac:dyDescent="0.25">
      <c r="A9" s="65">
        <v>3</v>
      </c>
      <c r="B9" s="65" t="str">
        <f>Cronograma!B12</f>
        <v>Conhecimento específicos: Pedagogo</v>
      </c>
      <c r="C9" s="85" t="s">
        <v>103</v>
      </c>
      <c r="D9" s="67">
        <v>43251</v>
      </c>
      <c r="E9" s="68">
        <v>0.29166666666666669</v>
      </c>
      <c r="F9" s="68">
        <v>0.33333333333333331</v>
      </c>
      <c r="G9" s="69">
        <f t="shared" si="1"/>
        <v>4.166666666666663E-2</v>
      </c>
      <c r="H9" s="75">
        <f t="shared" si="2"/>
        <v>43252</v>
      </c>
      <c r="I9" s="75" t="s">
        <v>85</v>
      </c>
      <c r="J9" s="68">
        <v>0.29166666666666669</v>
      </c>
      <c r="K9" s="68">
        <v>0.33333333333333331</v>
      </c>
      <c r="L9" s="69">
        <f t="shared" si="3"/>
        <v>0</v>
      </c>
      <c r="M9" s="72">
        <f t="shared" si="4"/>
        <v>43258</v>
      </c>
      <c r="N9" s="73" t="s">
        <v>86</v>
      </c>
      <c r="O9" s="74">
        <v>0.29166666666666669</v>
      </c>
      <c r="P9" s="74">
        <v>0.33333333333333331</v>
      </c>
      <c r="Q9" s="69">
        <f t="shared" si="5"/>
        <v>4.166666666666663E-2</v>
      </c>
      <c r="R9" s="75">
        <f t="shared" si="6"/>
        <v>43266</v>
      </c>
      <c r="S9" s="75" t="s">
        <v>86</v>
      </c>
      <c r="T9" s="68">
        <v>0.29166666666666669</v>
      </c>
      <c r="U9" s="68">
        <v>0.33333333333333331</v>
      </c>
      <c r="V9" s="69">
        <f t="shared" si="7"/>
        <v>4.166666666666663E-2</v>
      </c>
      <c r="W9" s="76">
        <f t="shared" si="8"/>
        <v>0.12499999999999989</v>
      </c>
    </row>
    <row r="10" spans="1:23" x14ac:dyDescent="0.25">
      <c r="A10" s="65">
        <v>4</v>
      </c>
      <c r="B10" s="65" t="str">
        <f>Cronograma!B13</f>
        <v>Enfermeiro</v>
      </c>
      <c r="C10" s="85" t="s">
        <v>104</v>
      </c>
      <c r="D10" s="67">
        <v>43252</v>
      </c>
      <c r="E10" s="68">
        <v>0.29166666666666669</v>
      </c>
      <c r="F10" s="68">
        <v>0.33333333333333331</v>
      </c>
      <c r="G10" s="69">
        <f t="shared" si="1"/>
        <v>4.166666666666663E-2</v>
      </c>
      <c r="H10" s="75">
        <f t="shared" si="2"/>
        <v>43253</v>
      </c>
      <c r="I10" s="75" t="s">
        <v>85</v>
      </c>
      <c r="J10" s="68">
        <v>0.29166666666666669</v>
      </c>
      <c r="K10" s="68">
        <v>0.33333333333333331</v>
      </c>
      <c r="L10" s="69">
        <f t="shared" si="3"/>
        <v>0</v>
      </c>
      <c r="M10" s="72">
        <f t="shared" si="4"/>
        <v>43259</v>
      </c>
      <c r="N10" s="73" t="s">
        <v>86</v>
      </c>
      <c r="O10" s="74">
        <v>0.29166666666666669</v>
      </c>
      <c r="P10" s="74">
        <v>0.33333333333333331</v>
      </c>
      <c r="Q10" s="69">
        <f t="shared" si="5"/>
        <v>4.166666666666663E-2</v>
      </c>
      <c r="R10" s="75">
        <f t="shared" si="6"/>
        <v>43267</v>
      </c>
      <c r="S10" s="75" t="s">
        <v>86</v>
      </c>
      <c r="T10" s="68">
        <v>0.29166666666666669</v>
      </c>
      <c r="U10" s="68">
        <v>0.33333333333333331</v>
      </c>
      <c r="V10" s="69">
        <f t="shared" si="7"/>
        <v>4.166666666666663E-2</v>
      </c>
      <c r="W10" s="76">
        <f t="shared" si="8"/>
        <v>0.12499999999999989</v>
      </c>
    </row>
    <row r="11" spans="1:23" x14ac:dyDescent="0.25">
      <c r="A11" s="65">
        <v>5</v>
      </c>
      <c r="B11" s="65" t="str">
        <f>Cronograma!B14</f>
        <v>Técnico em Enfermagem</v>
      </c>
      <c r="C11" s="85" t="s">
        <v>105</v>
      </c>
      <c r="D11" s="67">
        <v>43253</v>
      </c>
      <c r="E11" s="68">
        <v>0.29166666666666669</v>
      </c>
      <c r="F11" s="68">
        <v>0.33333333333333331</v>
      </c>
      <c r="G11" s="69">
        <f t="shared" si="1"/>
        <v>4.166666666666663E-2</v>
      </c>
      <c r="H11" s="75">
        <f t="shared" si="2"/>
        <v>43254</v>
      </c>
      <c r="I11" s="75" t="s">
        <v>85</v>
      </c>
      <c r="J11" s="68">
        <v>0.29166666666666669</v>
      </c>
      <c r="K11" s="68">
        <v>0.33333333333333331</v>
      </c>
      <c r="L11" s="69">
        <f t="shared" si="3"/>
        <v>0</v>
      </c>
      <c r="M11" s="72">
        <f t="shared" si="4"/>
        <v>43260</v>
      </c>
      <c r="N11" s="73" t="s">
        <v>86</v>
      </c>
      <c r="O11" s="74">
        <v>0.29166666666666669</v>
      </c>
      <c r="P11" s="74">
        <v>0.33333333333333331</v>
      </c>
      <c r="Q11" s="69">
        <f t="shared" si="5"/>
        <v>4.166666666666663E-2</v>
      </c>
      <c r="R11" s="75">
        <f t="shared" si="6"/>
        <v>43268</v>
      </c>
      <c r="S11" s="75" t="s">
        <v>86</v>
      </c>
      <c r="T11" s="68">
        <v>0.29166666666666669</v>
      </c>
      <c r="U11" s="68">
        <v>0.33333333333333331</v>
      </c>
      <c r="V11" s="69">
        <f t="shared" si="7"/>
        <v>4.166666666666663E-2</v>
      </c>
      <c r="W11" s="76">
        <f t="shared" si="8"/>
        <v>0.12499999999999989</v>
      </c>
    </row>
    <row r="12" spans="1:23" x14ac:dyDescent="0.25">
      <c r="A12" s="65">
        <v>6</v>
      </c>
      <c r="B12" s="65" t="str">
        <f>Cronograma!B15</f>
        <v>Técnico em Farmácia</v>
      </c>
      <c r="C12" s="85" t="s">
        <v>106</v>
      </c>
      <c r="D12" s="67">
        <v>43254</v>
      </c>
      <c r="E12" s="68">
        <v>0.29166666666666669</v>
      </c>
      <c r="F12" s="68">
        <v>0.33333333333333331</v>
      </c>
      <c r="G12" s="69">
        <f t="shared" si="1"/>
        <v>4.166666666666663E-2</v>
      </c>
      <c r="H12" s="75">
        <f t="shared" si="2"/>
        <v>43255</v>
      </c>
      <c r="I12" s="75" t="s">
        <v>85</v>
      </c>
      <c r="J12" s="68">
        <v>0.29166666666666669</v>
      </c>
      <c r="K12" s="68">
        <v>0.33333333333333331</v>
      </c>
      <c r="L12" s="69">
        <f t="shared" si="3"/>
        <v>0</v>
      </c>
      <c r="M12" s="72">
        <f t="shared" si="4"/>
        <v>43261</v>
      </c>
      <c r="N12" s="73" t="s">
        <v>86</v>
      </c>
      <c r="O12" s="74">
        <v>0.29166666666666669</v>
      </c>
      <c r="P12" s="74">
        <v>0.33333333333333331</v>
      </c>
      <c r="Q12" s="69">
        <f t="shared" si="5"/>
        <v>4.166666666666663E-2</v>
      </c>
      <c r="R12" s="75">
        <f t="shared" si="6"/>
        <v>43269</v>
      </c>
      <c r="S12" s="75" t="s">
        <v>86</v>
      </c>
      <c r="T12" s="68">
        <v>0.29166666666666669</v>
      </c>
      <c r="U12" s="68">
        <v>0.33333333333333331</v>
      </c>
      <c r="V12" s="69">
        <f t="shared" si="7"/>
        <v>4.166666666666663E-2</v>
      </c>
      <c r="W12" s="76">
        <f t="shared" si="8"/>
        <v>0.12499999999999989</v>
      </c>
    </row>
    <row r="13" spans="1:23" x14ac:dyDescent="0.25">
      <c r="A13" s="64">
        <v>7</v>
      </c>
      <c r="B13" s="64">
        <f>Cronograma!B16</f>
        <v>0</v>
      </c>
      <c r="C13" s="85" t="s">
        <v>107</v>
      </c>
      <c r="D13" s="67">
        <v>43255</v>
      </c>
      <c r="E13" s="68">
        <v>0.29166666666666669</v>
      </c>
      <c r="F13" s="68">
        <v>0.33333333333333331</v>
      </c>
      <c r="G13" s="69">
        <f t="shared" si="1"/>
        <v>4.166666666666663E-2</v>
      </c>
      <c r="H13" s="75">
        <f t="shared" si="2"/>
        <v>43256</v>
      </c>
      <c r="I13" s="75" t="s">
        <v>85</v>
      </c>
      <c r="J13" s="68">
        <v>0.29166666666666669</v>
      </c>
      <c r="K13" s="68">
        <v>0.33333333333333331</v>
      </c>
      <c r="L13" s="69">
        <f t="shared" si="3"/>
        <v>0</v>
      </c>
      <c r="M13" s="72">
        <f t="shared" si="4"/>
        <v>43262</v>
      </c>
      <c r="N13" s="73" t="s">
        <v>86</v>
      </c>
      <c r="O13" s="74">
        <v>0.29166666666666669</v>
      </c>
      <c r="P13" s="74">
        <v>0.33333333333333331</v>
      </c>
      <c r="Q13" s="69">
        <f t="shared" si="5"/>
        <v>4.166666666666663E-2</v>
      </c>
      <c r="R13" s="75">
        <f t="shared" si="6"/>
        <v>43270</v>
      </c>
      <c r="S13" s="75" t="s">
        <v>86</v>
      </c>
      <c r="T13" s="68">
        <v>0.29166666666666669</v>
      </c>
      <c r="U13" s="68">
        <v>0.33333333333333331</v>
      </c>
      <c r="V13" s="69">
        <f t="shared" si="7"/>
        <v>4.166666666666663E-2</v>
      </c>
      <c r="W13" s="76">
        <f t="shared" si="8"/>
        <v>0.12499999999999989</v>
      </c>
    </row>
    <row r="14" spans="1:23" x14ac:dyDescent="0.25">
      <c r="A14" s="64">
        <v>8</v>
      </c>
      <c r="B14" s="64">
        <f>Cronograma!B17</f>
        <v>0</v>
      </c>
      <c r="C14" s="85" t="s">
        <v>108</v>
      </c>
      <c r="D14" s="67">
        <v>43256</v>
      </c>
      <c r="E14" s="68">
        <v>0.29166666666666669</v>
      </c>
      <c r="F14" s="68">
        <v>0.33333333333333331</v>
      </c>
      <c r="G14" s="69">
        <f t="shared" si="1"/>
        <v>4.166666666666663E-2</v>
      </c>
      <c r="H14" s="75">
        <f t="shared" si="2"/>
        <v>43257</v>
      </c>
      <c r="I14" s="75" t="s">
        <v>85</v>
      </c>
      <c r="J14" s="68">
        <v>0.29166666666666669</v>
      </c>
      <c r="K14" s="68">
        <v>0.33333333333333331</v>
      </c>
      <c r="L14" s="69">
        <f t="shared" si="3"/>
        <v>0</v>
      </c>
      <c r="M14" s="72">
        <f t="shared" si="4"/>
        <v>43263</v>
      </c>
      <c r="N14" s="73" t="s">
        <v>86</v>
      </c>
      <c r="O14" s="74">
        <v>0.29166666666666669</v>
      </c>
      <c r="P14" s="74">
        <v>0.33333333333333331</v>
      </c>
      <c r="Q14" s="69">
        <f t="shared" si="5"/>
        <v>4.166666666666663E-2</v>
      </c>
      <c r="R14" s="75">
        <f t="shared" si="6"/>
        <v>43271</v>
      </c>
      <c r="S14" s="75" t="s">
        <v>86</v>
      </c>
      <c r="T14" s="68">
        <v>0.29166666666666669</v>
      </c>
      <c r="U14" s="68">
        <v>0.33333333333333331</v>
      </c>
      <c r="V14" s="69">
        <f t="shared" si="7"/>
        <v>4.166666666666663E-2</v>
      </c>
      <c r="W14" s="76">
        <f t="shared" si="8"/>
        <v>0.12499999999999989</v>
      </c>
    </row>
    <row r="15" spans="1:23" x14ac:dyDescent="0.25">
      <c r="A15" s="64">
        <v>9</v>
      </c>
      <c r="B15" s="64">
        <f>Cronograma!B18</f>
        <v>0</v>
      </c>
      <c r="C15" s="85" t="s">
        <v>109</v>
      </c>
      <c r="D15" s="67">
        <v>43257</v>
      </c>
      <c r="E15" s="68">
        <v>0.29166666666666669</v>
      </c>
      <c r="F15" s="68">
        <v>0.33333333333333331</v>
      </c>
      <c r="G15" s="69">
        <f t="shared" si="1"/>
        <v>4.166666666666663E-2</v>
      </c>
      <c r="H15" s="75">
        <f t="shared" si="2"/>
        <v>43258</v>
      </c>
      <c r="I15" s="75" t="s">
        <v>85</v>
      </c>
      <c r="J15" s="68">
        <v>0.29166666666666669</v>
      </c>
      <c r="K15" s="68">
        <v>0.33333333333333331</v>
      </c>
      <c r="L15" s="69">
        <f t="shared" si="3"/>
        <v>0</v>
      </c>
      <c r="M15" s="72">
        <f t="shared" si="4"/>
        <v>43264</v>
      </c>
      <c r="N15" s="73" t="s">
        <v>86</v>
      </c>
      <c r="O15" s="74">
        <v>0.29166666666666669</v>
      </c>
      <c r="P15" s="74">
        <v>0.33333333333333331</v>
      </c>
      <c r="Q15" s="69">
        <f t="shared" si="5"/>
        <v>4.166666666666663E-2</v>
      </c>
      <c r="R15" s="75">
        <f t="shared" si="6"/>
        <v>43272</v>
      </c>
      <c r="S15" s="75" t="s">
        <v>86</v>
      </c>
      <c r="T15" s="68">
        <v>0.29166666666666669</v>
      </c>
      <c r="U15" s="68">
        <v>0.33333333333333331</v>
      </c>
      <c r="V15" s="69">
        <f t="shared" si="7"/>
        <v>4.166666666666663E-2</v>
      </c>
      <c r="W15" s="76">
        <f t="shared" si="8"/>
        <v>0.12499999999999989</v>
      </c>
    </row>
    <row r="16" spans="1:23" x14ac:dyDescent="0.25">
      <c r="A16" s="64">
        <v>10</v>
      </c>
      <c r="B16" s="64">
        <f>Cronograma!B19</f>
        <v>0</v>
      </c>
      <c r="C16" s="85" t="s">
        <v>110</v>
      </c>
      <c r="D16" s="67">
        <v>43258</v>
      </c>
      <c r="E16" s="68">
        <v>0.29166666666666669</v>
      </c>
      <c r="F16" s="68">
        <v>0.33333333333333331</v>
      </c>
      <c r="G16" s="69">
        <f t="shared" si="1"/>
        <v>4.166666666666663E-2</v>
      </c>
      <c r="H16" s="75">
        <f t="shared" si="2"/>
        <v>43259</v>
      </c>
      <c r="I16" s="75" t="s">
        <v>85</v>
      </c>
      <c r="J16" s="68">
        <v>0.29166666666666669</v>
      </c>
      <c r="K16" s="68">
        <v>0.33333333333333331</v>
      </c>
      <c r="L16" s="69">
        <f t="shared" si="3"/>
        <v>0</v>
      </c>
      <c r="M16" s="72">
        <f t="shared" si="4"/>
        <v>43265</v>
      </c>
      <c r="N16" s="73" t="s">
        <v>86</v>
      </c>
      <c r="O16" s="74">
        <v>0.29166666666666669</v>
      </c>
      <c r="P16" s="74">
        <v>0.33333333333333331</v>
      </c>
      <c r="Q16" s="69">
        <f t="shared" si="5"/>
        <v>4.166666666666663E-2</v>
      </c>
      <c r="R16" s="75">
        <f t="shared" si="6"/>
        <v>43273</v>
      </c>
      <c r="S16" s="75" t="s">
        <v>86</v>
      </c>
      <c r="T16" s="68">
        <v>0.29166666666666669</v>
      </c>
      <c r="U16" s="68">
        <v>0.33333333333333331</v>
      </c>
      <c r="V16" s="69">
        <f t="shared" si="7"/>
        <v>4.166666666666663E-2</v>
      </c>
      <c r="W16" s="76">
        <f t="shared" si="8"/>
        <v>0.12499999999999989</v>
      </c>
    </row>
    <row r="17" spans="1:23" x14ac:dyDescent="0.25">
      <c r="A17" s="1"/>
      <c r="B17" s="1"/>
      <c r="C17" s="85" t="s">
        <v>111</v>
      </c>
      <c r="D17" s="67">
        <v>43259</v>
      </c>
      <c r="E17" s="68">
        <v>0.29166666666666669</v>
      </c>
      <c r="F17" s="68">
        <v>0.33333333333333331</v>
      </c>
      <c r="G17" s="69">
        <f t="shared" si="1"/>
        <v>4.166666666666663E-2</v>
      </c>
      <c r="H17" s="75">
        <f t="shared" si="2"/>
        <v>43260</v>
      </c>
      <c r="I17" s="75" t="s">
        <v>85</v>
      </c>
      <c r="J17" s="68">
        <v>0.29166666666666669</v>
      </c>
      <c r="K17" s="68">
        <v>0.33333333333333331</v>
      </c>
      <c r="L17" s="69">
        <f t="shared" si="3"/>
        <v>0</v>
      </c>
      <c r="M17" s="72">
        <f t="shared" si="4"/>
        <v>43266</v>
      </c>
      <c r="N17" s="73" t="s">
        <v>86</v>
      </c>
      <c r="O17" s="74">
        <v>0.29166666666666669</v>
      </c>
      <c r="P17" s="74">
        <v>0.33333333333333331</v>
      </c>
      <c r="Q17" s="69">
        <f t="shared" si="5"/>
        <v>4.166666666666663E-2</v>
      </c>
      <c r="R17" s="75">
        <f t="shared" si="6"/>
        <v>43274</v>
      </c>
      <c r="S17" s="75" t="s">
        <v>86</v>
      </c>
      <c r="T17" s="68">
        <v>0.29166666666666669</v>
      </c>
      <c r="U17" s="68">
        <v>0.33333333333333331</v>
      </c>
      <c r="V17" s="69">
        <f t="shared" si="7"/>
        <v>4.166666666666663E-2</v>
      </c>
      <c r="W17" s="76">
        <f t="shared" si="8"/>
        <v>0.12499999999999989</v>
      </c>
    </row>
    <row r="18" spans="1:23" x14ac:dyDescent="0.25">
      <c r="A18" s="1"/>
      <c r="B18" s="1"/>
      <c r="C18" s="85" t="s">
        <v>112</v>
      </c>
      <c r="D18" s="67">
        <v>43260</v>
      </c>
      <c r="E18" s="68">
        <v>0.29166666666666669</v>
      </c>
      <c r="F18" s="68">
        <v>0.33333333333333331</v>
      </c>
      <c r="G18" s="69">
        <f t="shared" si="1"/>
        <v>4.166666666666663E-2</v>
      </c>
      <c r="H18" s="75">
        <f t="shared" si="2"/>
        <v>43261</v>
      </c>
      <c r="I18" s="75" t="s">
        <v>85</v>
      </c>
      <c r="J18" s="68">
        <v>0.29166666666666669</v>
      </c>
      <c r="K18" s="68">
        <v>0.33333333333333331</v>
      </c>
      <c r="L18" s="69">
        <f t="shared" si="3"/>
        <v>0</v>
      </c>
      <c r="M18" s="72">
        <f t="shared" si="4"/>
        <v>43267</v>
      </c>
      <c r="N18" s="73" t="s">
        <v>86</v>
      </c>
      <c r="O18" s="74">
        <v>0.29166666666666669</v>
      </c>
      <c r="P18" s="74">
        <v>0.33333333333333331</v>
      </c>
      <c r="Q18" s="69">
        <f t="shared" si="5"/>
        <v>4.166666666666663E-2</v>
      </c>
      <c r="R18" s="75">
        <f t="shared" si="6"/>
        <v>43275</v>
      </c>
      <c r="S18" s="75" t="s">
        <v>86</v>
      </c>
      <c r="T18" s="68">
        <v>0.29166666666666669</v>
      </c>
      <c r="U18" s="68">
        <v>0.33333333333333331</v>
      </c>
      <c r="V18" s="69">
        <f t="shared" si="7"/>
        <v>4.166666666666663E-2</v>
      </c>
      <c r="W18" s="76">
        <f t="shared" si="8"/>
        <v>0.12499999999999989</v>
      </c>
    </row>
    <row r="19" spans="1:23" x14ac:dyDescent="0.25">
      <c r="A19" s="1"/>
      <c r="B19" s="1"/>
      <c r="C19" s="85"/>
      <c r="D19" s="67">
        <v>43261</v>
      </c>
      <c r="E19" s="68">
        <v>0.29166666666666669</v>
      </c>
      <c r="F19" s="68">
        <v>0.33333333333333331</v>
      </c>
      <c r="G19" s="69">
        <f t="shared" si="1"/>
        <v>4.166666666666663E-2</v>
      </c>
      <c r="H19" s="75">
        <f t="shared" si="2"/>
        <v>43262</v>
      </c>
      <c r="I19" s="75" t="s">
        <v>85</v>
      </c>
      <c r="J19" s="68">
        <v>0.29166666666666669</v>
      </c>
      <c r="K19" s="68">
        <v>0.33333333333333331</v>
      </c>
      <c r="L19" s="69">
        <f t="shared" si="3"/>
        <v>0</v>
      </c>
      <c r="M19" s="72">
        <f t="shared" si="4"/>
        <v>43268</v>
      </c>
      <c r="N19" s="73" t="s">
        <v>86</v>
      </c>
      <c r="O19" s="74">
        <v>0.29166666666666669</v>
      </c>
      <c r="P19" s="74">
        <v>0.33333333333333331</v>
      </c>
      <c r="Q19" s="69">
        <f t="shared" si="5"/>
        <v>4.166666666666663E-2</v>
      </c>
      <c r="R19" s="75">
        <f t="shared" si="6"/>
        <v>43276</v>
      </c>
      <c r="S19" s="75" t="s">
        <v>86</v>
      </c>
      <c r="T19" s="68">
        <v>0.29166666666666669</v>
      </c>
      <c r="U19" s="68">
        <v>0.33333333333333331</v>
      </c>
      <c r="V19" s="69">
        <f t="shared" si="7"/>
        <v>4.166666666666663E-2</v>
      </c>
      <c r="W19" s="76">
        <f t="shared" si="8"/>
        <v>0.12499999999999989</v>
      </c>
    </row>
    <row r="20" spans="1:23" x14ac:dyDescent="0.25">
      <c r="A20" s="1"/>
      <c r="B20" s="1"/>
      <c r="C20" s="85" t="s">
        <v>113</v>
      </c>
      <c r="D20" s="67">
        <v>43262</v>
      </c>
      <c r="E20" s="68">
        <v>0.29166666666666669</v>
      </c>
      <c r="F20" s="68">
        <v>0.33333333333333331</v>
      </c>
      <c r="G20" s="69">
        <f t="shared" si="1"/>
        <v>4.166666666666663E-2</v>
      </c>
      <c r="H20" s="75">
        <f t="shared" si="2"/>
        <v>43263</v>
      </c>
      <c r="I20" s="75" t="s">
        <v>85</v>
      </c>
      <c r="J20" s="68">
        <v>0.29166666666666669</v>
      </c>
      <c r="K20" s="68">
        <v>0.33333333333333331</v>
      </c>
      <c r="L20" s="69">
        <f t="shared" si="3"/>
        <v>0</v>
      </c>
      <c r="M20" s="72">
        <f t="shared" si="4"/>
        <v>43269</v>
      </c>
      <c r="N20" s="73" t="s">
        <v>86</v>
      </c>
      <c r="O20" s="74">
        <v>0.29166666666666669</v>
      </c>
      <c r="P20" s="74">
        <v>0.33333333333333331</v>
      </c>
      <c r="Q20" s="69">
        <f t="shared" si="5"/>
        <v>4.166666666666663E-2</v>
      </c>
      <c r="R20" s="75">
        <f t="shared" si="6"/>
        <v>43277</v>
      </c>
      <c r="S20" s="75" t="s">
        <v>86</v>
      </c>
      <c r="T20" s="68">
        <v>0.29166666666666669</v>
      </c>
      <c r="U20" s="68">
        <v>0.33333333333333331</v>
      </c>
      <c r="V20" s="69">
        <f t="shared" si="7"/>
        <v>4.166666666666663E-2</v>
      </c>
      <c r="W20" s="76">
        <f t="shared" si="8"/>
        <v>0.12499999999999989</v>
      </c>
    </row>
    <row r="21" spans="1:23" x14ac:dyDescent="0.25">
      <c r="A21" s="1"/>
      <c r="B21" s="1"/>
      <c r="C21" s="85" t="s">
        <v>114</v>
      </c>
      <c r="D21" s="67">
        <v>43263</v>
      </c>
      <c r="E21" s="68">
        <v>0.29166666666666669</v>
      </c>
      <c r="F21" s="68">
        <v>0.33333333333333331</v>
      </c>
      <c r="G21" s="69">
        <f t="shared" si="1"/>
        <v>4.166666666666663E-2</v>
      </c>
      <c r="H21" s="75">
        <f t="shared" si="2"/>
        <v>43264</v>
      </c>
      <c r="I21" s="75" t="s">
        <v>85</v>
      </c>
      <c r="J21" s="68">
        <v>0.29166666666666669</v>
      </c>
      <c r="K21" s="68">
        <v>0.33333333333333331</v>
      </c>
      <c r="L21" s="69">
        <f t="shared" si="3"/>
        <v>0</v>
      </c>
      <c r="M21" s="72">
        <f t="shared" si="4"/>
        <v>43270</v>
      </c>
      <c r="N21" s="73" t="s">
        <v>86</v>
      </c>
      <c r="O21" s="74">
        <v>0.29166666666666669</v>
      </c>
      <c r="P21" s="74">
        <v>0.33333333333333331</v>
      </c>
      <c r="Q21" s="69">
        <f t="shared" si="5"/>
        <v>4.166666666666663E-2</v>
      </c>
      <c r="R21" s="75">
        <f t="shared" si="6"/>
        <v>43278</v>
      </c>
      <c r="S21" s="75" t="s">
        <v>86</v>
      </c>
      <c r="T21" s="68">
        <v>0.29166666666666669</v>
      </c>
      <c r="U21" s="68">
        <v>0.33333333333333331</v>
      </c>
      <c r="V21" s="69">
        <f t="shared" si="7"/>
        <v>4.166666666666663E-2</v>
      </c>
      <c r="W21" s="76">
        <f t="shared" si="8"/>
        <v>0.12499999999999989</v>
      </c>
    </row>
    <row r="22" spans="1:23" ht="30" x14ac:dyDescent="0.25">
      <c r="A22" s="1"/>
      <c r="B22" s="1"/>
      <c r="C22" s="85" t="s">
        <v>115</v>
      </c>
      <c r="D22" s="67">
        <v>43264</v>
      </c>
      <c r="E22" s="68">
        <v>0.29166666666666669</v>
      </c>
      <c r="F22" s="68">
        <v>0.33333333333333331</v>
      </c>
      <c r="G22" s="69">
        <f t="shared" si="1"/>
        <v>4.166666666666663E-2</v>
      </c>
      <c r="H22" s="75">
        <f t="shared" si="2"/>
        <v>43265</v>
      </c>
      <c r="I22" s="75" t="s">
        <v>85</v>
      </c>
      <c r="J22" s="68">
        <v>0.29166666666666669</v>
      </c>
      <c r="K22" s="68">
        <v>0.33333333333333331</v>
      </c>
      <c r="L22" s="69">
        <f t="shared" si="3"/>
        <v>0</v>
      </c>
      <c r="M22" s="72">
        <f t="shared" si="4"/>
        <v>43271</v>
      </c>
      <c r="N22" s="73" t="s">
        <v>86</v>
      </c>
      <c r="O22" s="74">
        <v>0.29166666666666669</v>
      </c>
      <c r="P22" s="74">
        <v>0.33333333333333331</v>
      </c>
      <c r="Q22" s="69">
        <f t="shared" si="5"/>
        <v>4.166666666666663E-2</v>
      </c>
      <c r="R22" s="75">
        <f t="shared" si="6"/>
        <v>43279</v>
      </c>
      <c r="S22" s="75" t="s">
        <v>86</v>
      </c>
      <c r="T22" s="68">
        <v>0.29166666666666669</v>
      </c>
      <c r="U22" s="68">
        <v>0.33333333333333331</v>
      </c>
      <c r="V22" s="69">
        <f t="shared" si="7"/>
        <v>4.166666666666663E-2</v>
      </c>
      <c r="W22" s="76">
        <f t="shared" si="8"/>
        <v>0.12499999999999989</v>
      </c>
    </row>
    <row r="23" spans="1:23" x14ac:dyDescent="0.25">
      <c r="A23" s="1"/>
      <c r="B23" s="1"/>
      <c r="C23" s="85" t="s">
        <v>116</v>
      </c>
      <c r="D23" s="67">
        <v>43265</v>
      </c>
      <c r="E23" s="68">
        <v>0.29166666666666669</v>
      </c>
      <c r="F23" s="68">
        <v>0.33333333333333331</v>
      </c>
      <c r="G23" s="69">
        <f t="shared" si="1"/>
        <v>4.166666666666663E-2</v>
      </c>
      <c r="H23" s="75">
        <f t="shared" si="2"/>
        <v>43266</v>
      </c>
      <c r="I23" s="75" t="s">
        <v>85</v>
      </c>
      <c r="J23" s="68">
        <v>0.29166666666666669</v>
      </c>
      <c r="K23" s="68">
        <v>0.33333333333333331</v>
      </c>
      <c r="L23" s="69">
        <f t="shared" si="3"/>
        <v>0</v>
      </c>
      <c r="M23" s="72">
        <f t="shared" si="4"/>
        <v>43272</v>
      </c>
      <c r="N23" s="73" t="s">
        <v>86</v>
      </c>
      <c r="O23" s="74">
        <v>0.29166666666666669</v>
      </c>
      <c r="P23" s="74">
        <v>0.33333333333333331</v>
      </c>
      <c r="Q23" s="69">
        <f t="shared" si="5"/>
        <v>4.166666666666663E-2</v>
      </c>
      <c r="R23" s="75">
        <f t="shared" si="6"/>
        <v>43280</v>
      </c>
      <c r="S23" s="75" t="s">
        <v>86</v>
      </c>
      <c r="T23" s="68">
        <v>0.29166666666666669</v>
      </c>
      <c r="U23" s="68">
        <v>0.33333333333333331</v>
      </c>
      <c r="V23" s="69">
        <f t="shared" si="7"/>
        <v>4.166666666666663E-2</v>
      </c>
      <c r="W23" s="76">
        <f t="shared" si="8"/>
        <v>0.12499999999999989</v>
      </c>
    </row>
    <row r="24" spans="1:23" x14ac:dyDescent="0.25">
      <c r="A24" s="1"/>
      <c r="B24" s="1"/>
      <c r="C24" s="85" t="s">
        <v>117</v>
      </c>
      <c r="D24" s="67">
        <v>43266</v>
      </c>
      <c r="E24" s="68">
        <v>0.29166666666666669</v>
      </c>
      <c r="F24" s="68">
        <v>0.33333333333333331</v>
      </c>
      <c r="G24" s="69">
        <f t="shared" si="1"/>
        <v>4.166666666666663E-2</v>
      </c>
      <c r="H24" s="75">
        <f t="shared" si="2"/>
        <v>43267</v>
      </c>
      <c r="I24" s="75" t="s">
        <v>85</v>
      </c>
      <c r="J24" s="68">
        <v>0.29166666666666669</v>
      </c>
      <c r="K24" s="68">
        <v>0.33333333333333331</v>
      </c>
      <c r="L24" s="69">
        <f t="shared" si="3"/>
        <v>0</v>
      </c>
      <c r="M24" s="72">
        <f t="shared" si="4"/>
        <v>43273</v>
      </c>
      <c r="N24" s="73" t="s">
        <v>86</v>
      </c>
      <c r="O24" s="74">
        <v>0.29166666666666669</v>
      </c>
      <c r="P24" s="74">
        <v>0.33333333333333331</v>
      </c>
      <c r="Q24" s="69">
        <f t="shared" si="5"/>
        <v>4.166666666666663E-2</v>
      </c>
      <c r="R24" s="75">
        <f t="shared" si="6"/>
        <v>43281</v>
      </c>
      <c r="S24" s="75" t="s">
        <v>86</v>
      </c>
      <c r="T24" s="68">
        <v>0.29166666666666669</v>
      </c>
      <c r="U24" s="68">
        <v>0.33333333333333331</v>
      </c>
      <c r="V24" s="69">
        <f t="shared" si="7"/>
        <v>4.166666666666663E-2</v>
      </c>
      <c r="W24" s="76">
        <f t="shared" si="8"/>
        <v>0.12499999999999989</v>
      </c>
    </row>
    <row r="25" spans="1:23" x14ac:dyDescent="0.25">
      <c r="A25" s="1"/>
      <c r="B25" s="1"/>
      <c r="C25" s="85" t="s">
        <v>118</v>
      </c>
      <c r="D25" s="67">
        <v>43267</v>
      </c>
      <c r="E25" s="68">
        <v>0.29166666666666669</v>
      </c>
      <c r="F25" s="68">
        <v>0.33333333333333331</v>
      </c>
      <c r="G25" s="69">
        <f t="shared" si="1"/>
        <v>4.166666666666663E-2</v>
      </c>
      <c r="H25" s="75">
        <f t="shared" si="2"/>
        <v>43268</v>
      </c>
      <c r="I25" s="75" t="s">
        <v>85</v>
      </c>
      <c r="J25" s="68">
        <v>0.29166666666666669</v>
      </c>
      <c r="K25" s="68">
        <v>0.33333333333333331</v>
      </c>
      <c r="L25" s="69">
        <f t="shared" si="3"/>
        <v>0</v>
      </c>
      <c r="M25" s="72">
        <f t="shared" si="4"/>
        <v>43274</v>
      </c>
      <c r="N25" s="73" t="s">
        <v>86</v>
      </c>
      <c r="O25" s="74">
        <v>0.29166666666666669</v>
      </c>
      <c r="P25" s="74">
        <v>0.33333333333333331</v>
      </c>
      <c r="Q25" s="69">
        <f t="shared" si="5"/>
        <v>4.166666666666663E-2</v>
      </c>
      <c r="R25" s="75">
        <f t="shared" si="6"/>
        <v>43282</v>
      </c>
      <c r="S25" s="75" t="s">
        <v>86</v>
      </c>
      <c r="T25" s="68">
        <v>0.29166666666666669</v>
      </c>
      <c r="U25" s="68">
        <v>0.33333333333333331</v>
      </c>
      <c r="V25" s="69">
        <f t="shared" si="7"/>
        <v>4.166666666666663E-2</v>
      </c>
      <c r="W25" s="76">
        <f t="shared" si="8"/>
        <v>0.12499999999999989</v>
      </c>
    </row>
    <row r="26" spans="1:23" x14ac:dyDescent="0.25">
      <c r="C26" s="85" t="s">
        <v>119</v>
      </c>
      <c r="D26" s="67">
        <v>43268</v>
      </c>
      <c r="E26" s="68">
        <v>0.29166666666666669</v>
      </c>
      <c r="F26" s="68">
        <v>0.33333333333333331</v>
      </c>
      <c r="G26" s="69">
        <f t="shared" si="1"/>
        <v>4.166666666666663E-2</v>
      </c>
      <c r="H26" s="75">
        <f t="shared" si="2"/>
        <v>43269</v>
      </c>
      <c r="I26" s="75" t="s">
        <v>85</v>
      </c>
      <c r="J26" s="68">
        <v>0.29166666666666669</v>
      </c>
      <c r="K26" s="68">
        <v>0.33333333333333331</v>
      </c>
      <c r="L26" s="69">
        <f t="shared" si="3"/>
        <v>0</v>
      </c>
      <c r="M26" s="72">
        <f t="shared" si="4"/>
        <v>43275</v>
      </c>
      <c r="N26" s="73" t="s">
        <v>86</v>
      </c>
      <c r="O26" s="74">
        <v>0.29166666666666669</v>
      </c>
      <c r="P26" s="74">
        <v>0.33333333333333331</v>
      </c>
      <c r="Q26" s="69">
        <f t="shared" si="5"/>
        <v>4.166666666666663E-2</v>
      </c>
      <c r="R26" s="75">
        <f t="shared" si="6"/>
        <v>43283</v>
      </c>
      <c r="S26" s="75" t="s">
        <v>86</v>
      </c>
      <c r="T26" s="68">
        <v>0.29166666666666669</v>
      </c>
      <c r="U26" s="68">
        <v>0.33333333333333331</v>
      </c>
      <c r="V26" s="69">
        <f t="shared" si="7"/>
        <v>4.166666666666663E-2</v>
      </c>
      <c r="W26" s="76">
        <f t="shared" si="8"/>
        <v>0.12499999999999989</v>
      </c>
    </row>
    <row r="27" spans="1:23" ht="30" x14ac:dyDescent="0.25">
      <c r="C27" s="85" t="s">
        <v>120</v>
      </c>
      <c r="D27" s="67">
        <v>43269</v>
      </c>
      <c r="E27" s="68">
        <v>0.29166666666666669</v>
      </c>
      <c r="F27" s="68">
        <v>0.33333333333333331</v>
      </c>
      <c r="G27" s="69">
        <f t="shared" si="1"/>
        <v>4.166666666666663E-2</v>
      </c>
      <c r="H27" s="75">
        <f t="shared" si="2"/>
        <v>43270</v>
      </c>
      <c r="I27" s="75" t="s">
        <v>85</v>
      </c>
      <c r="J27" s="68">
        <v>0.29166666666666669</v>
      </c>
      <c r="K27" s="68">
        <v>0.33333333333333331</v>
      </c>
      <c r="L27" s="69">
        <f t="shared" si="3"/>
        <v>0</v>
      </c>
      <c r="M27" s="72">
        <f t="shared" si="4"/>
        <v>43276</v>
      </c>
      <c r="N27" s="73" t="s">
        <v>86</v>
      </c>
      <c r="O27" s="74">
        <v>0.29166666666666669</v>
      </c>
      <c r="P27" s="74">
        <v>0.33333333333333331</v>
      </c>
      <c r="Q27" s="69">
        <f t="shared" si="5"/>
        <v>4.166666666666663E-2</v>
      </c>
      <c r="R27" s="75">
        <f t="shared" si="6"/>
        <v>43284</v>
      </c>
      <c r="S27" s="75" t="s">
        <v>86</v>
      </c>
      <c r="T27" s="68">
        <v>0.29166666666666669</v>
      </c>
      <c r="U27" s="68">
        <v>0.33333333333333331</v>
      </c>
      <c r="V27" s="69">
        <f t="shared" si="7"/>
        <v>4.166666666666663E-2</v>
      </c>
      <c r="W27" s="76">
        <f t="shared" si="8"/>
        <v>0.12499999999999989</v>
      </c>
    </row>
    <row r="28" spans="1:23" ht="45" x14ac:dyDescent="0.25">
      <c r="C28" s="85" t="s">
        <v>124</v>
      </c>
      <c r="D28" s="67">
        <v>43270</v>
      </c>
      <c r="E28" s="68">
        <v>0.29166666666666669</v>
      </c>
      <c r="F28" s="68">
        <v>0.33333333333333331</v>
      </c>
      <c r="G28" s="69">
        <f t="shared" si="1"/>
        <v>4.166666666666663E-2</v>
      </c>
      <c r="H28" s="75">
        <f t="shared" si="2"/>
        <v>43271</v>
      </c>
      <c r="I28" s="75" t="s">
        <v>85</v>
      </c>
      <c r="J28" s="68">
        <v>0.29166666666666669</v>
      </c>
      <c r="K28" s="68">
        <v>0.33333333333333331</v>
      </c>
      <c r="L28" s="69">
        <f t="shared" si="3"/>
        <v>0</v>
      </c>
      <c r="M28" s="72">
        <f t="shared" si="4"/>
        <v>43277</v>
      </c>
      <c r="N28" s="73" t="s">
        <v>86</v>
      </c>
      <c r="O28" s="74">
        <v>0.29166666666666669</v>
      </c>
      <c r="P28" s="74">
        <v>0.33333333333333331</v>
      </c>
      <c r="Q28" s="69">
        <f t="shared" si="5"/>
        <v>4.166666666666663E-2</v>
      </c>
      <c r="R28" s="75">
        <f t="shared" si="6"/>
        <v>43285</v>
      </c>
      <c r="S28" s="75" t="s">
        <v>86</v>
      </c>
      <c r="T28" s="68">
        <v>0.29166666666666669</v>
      </c>
      <c r="U28" s="68">
        <v>0.33333333333333331</v>
      </c>
      <c r="V28" s="69">
        <f t="shared" si="7"/>
        <v>4.166666666666663E-2</v>
      </c>
      <c r="W28" s="76">
        <f t="shared" si="8"/>
        <v>0.12499999999999989</v>
      </c>
    </row>
    <row r="29" spans="1:23" x14ac:dyDescent="0.25">
      <c r="C29" s="85"/>
      <c r="D29" s="67">
        <v>43271</v>
      </c>
      <c r="E29" s="68">
        <v>0.29166666666666669</v>
      </c>
      <c r="F29" s="68">
        <v>0.33333333333333331</v>
      </c>
      <c r="G29" s="69">
        <f t="shared" si="1"/>
        <v>4.166666666666663E-2</v>
      </c>
      <c r="H29" s="75">
        <f t="shared" si="2"/>
        <v>43272</v>
      </c>
      <c r="I29" s="75" t="s">
        <v>85</v>
      </c>
      <c r="J29" s="68">
        <v>0.29166666666666669</v>
      </c>
      <c r="K29" s="68">
        <v>0.33333333333333331</v>
      </c>
      <c r="L29" s="69">
        <f t="shared" si="3"/>
        <v>0</v>
      </c>
      <c r="M29" s="72">
        <f t="shared" si="4"/>
        <v>43278</v>
      </c>
      <c r="N29" s="73" t="s">
        <v>86</v>
      </c>
      <c r="O29" s="74">
        <v>0.29166666666666669</v>
      </c>
      <c r="P29" s="74">
        <v>0.33333333333333331</v>
      </c>
      <c r="Q29" s="69">
        <f t="shared" si="5"/>
        <v>4.166666666666663E-2</v>
      </c>
      <c r="R29" s="75">
        <f t="shared" si="6"/>
        <v>43286</v>
      </c>
      <c r="S29" s="75" t="s">
        <v>86</v>
      </c>
      <c r="T29" s="68">
        <v>0.29166666666666669</v>
      </c>
      <c r="U29" s="68">
        <v>0.33333333333333331</v>
      </c>
      <c r="V29" s="69">
        <f t="shared" si="7"/>
        <v>4.166666666666663E-2</v>
      </c>
      <c r="W29" s="76">
        <f t="shared" si="8"/>
        <v>0.12499999999999989</v>
      </c>
    </row>
    <row r="30" spans="1:23" ht="15.75" thickBot="1" x14ac:dyDescent="0.3">
      <c r="C30" s="116"/>
      <c r="D30" s="87">
        <v>43272</v>
      </c>
      <c r="E30" s="88">
        <v>0.29166666666666669</v>
      </c>
      <c r="F30" s="88">
        <v>0.33333333333333331</v>
      </c>
      <c r="G30" s="89">
        <f t="shared" si="1"/>
        <v>4.166666666666663E-2</v>
      </c>
      <c r="H30" s="90">
        <f t="shared" si="2"/>
        <v>43273</v>
      </c>
      <c r="I30" s="90" t="s">
        <v>85</v>
      </c>
      <c r="J30" s="88">
        <v>0.29166666666666669</v>
      </c>
      <c r="K30" s="88">
        <v>0.33333333333333331</v>
      </c>
      <c r="L30" s="89">
        <f t="shared" si="3"/>
        <v>0</v>
      </c>
      <c r="M30" s="91">
        <f t="shared" si="4"/>
        <v>43279</v>
      </c>
      <c r="N30" s="92" t="s">
        <v>86</v>
      </c>
      <c r="O30" s="93">
        <v>0.29166666666666669</v>
      </c>
      <c r="P30" s="93">
        <v>0.33333333333333331</v>
      </c>
      <c r="Q30" s="89">
        <f t="shared" si="5"/>
        <v>4.166666666666663E-2</v>
      </c>
      <c r="R30" s="90">
        <f t="shared" si="6"/>
        <v>43287</v>
      </c>
      <c r="S30" s="90" t="s">
        <v>86</v>
      </c>
      <c r="T30" s="88">
        <v>0.29166666666666669</v>
      </c>
      <c r="U30" s="88">
        <v>0.33333333333333331</v>
      </c>
      <c r="V30" s="89">
        <f t="shared" si="7"/>
        <v>4.166666666666663E-2</v>
      </c>
      <c r="W30" s="94">
        <f t="shared" si="8"/>
        <v>0.12499999999999989</v>
      </c>
    </row>
    <row r="31" spans="1:23" ht="15.75" thickBot="1" x14ac:dyDescent="0.3">
      <c r="C31" s="141" t="s">
        <v>87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3"/>
    </row>
    <row r="32" spans="1:23" x14ac:dyDescent="0.25"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4"/>
    </row>
    <row r="33" spans="3:17" x14ac:dyDescent="0.25">
      <c r="C33" s="135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</row>
    <row r="34" spans="3:17" x14ac:dyDescent="0.25">
      <c r="C34" s="135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</row>
    <row r="35" spans="3:17" x14ac:dyDescent="0.25">
      <c r="C35" s="135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7"/>
    </row>
    <row r="36" spans="3:17" ht="15.75" thickBot="1" x14ac:dyDescent="0.3">
      <c r="C36" s="138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40"/>
    </row>
  </sheetData>
  <sheetProtection algorithmName="SHA-512" hashValue="XR1G/+2qRy4UzGhJdZbqgcD372EE8W3C+jPljz6/q1OMBHl2QUR+c+ApmcvNMuT2VAHtQW3mU1qsiEPjQLiOEg==" saltValue="6Xgeg2FOOLJBs8FiWkeHAA==" spinCount="100000" sheet="1" objects="1" scenarios="1" selectLockedCells="1"/>
  <mergeCells count="2">
    <mergeCell ref="C32:Q36"/>
    <mergeCell ref="C31:Q31"/>
  </mergeCells>
  <dataValidations count="1">
    <dataValidation type="list" allowBlank="1" showInputMessage="1" showErrorMessage="1" sqref="N7:N30 S7:S30 I7:I30" xr:uid="{00000000-0002-0000-0400-000000000000}">
      <formula1>"Sim, Não"</formula1>
    </dataValidation>
  </dataValidations>
  <hyperlinks>
    <hyperlink ref="A15:B15" location="'D9'!B15" display="'D9'!B15" xr:uid="{00000000-0004-0000-0400-000000000000}"/>
    <hyperlink ref="A14:B14" location="'D9'!B14" display="'D9'!B14" xr:uid="{00000000-0004-0000-0400-000001000000}"/>
    <hyperlink ref="A13:B13" location="'D7'!B13" display="'D7'!B13" xr:uid="{00000000-0004-0000-0400-000002000000}"/>
    <hyperlink ref="A12:B12" location="'D6'!B12" display="'D6'!B12" xr:uid="{00000000-0004-0000-0400-000003000000}"/>
    <hyperlink ref="A11:B11" location="'D5'!B11" display="'D5'!B11" xr:uid="{00000000-0004-0000-0400-000004000000}"/>
    <hyperlink ref="A10:B10" location="'D4'!B10" display="'D4'!B10" xr:uid="{00000000-0004-0000-0400-000005000000}"/>
    <hyperlink ref="A9:B9" location="'D3'!B9" display="'D3'!B9" xr:uid="{00000000-0004-0000-0400-000006000000}"/>
    <hyperlink ref="A16:B16" location="'D10'!B16" display="'D10'!B16" xr:uid="{00000000-0004-0000-0400-000007000000}"/>
    <hyperlink ref="A7:B7" location="'D1'!B7" display="'D1'!B7" xr:uid="{00000000-0004-0000-0400-000008000000}"/>
    <hyperlink ref="A8:B8" location="'D2'!B8" display="'D2'!B8" xr:uid="{00000000-0004-0000-0400-000009000000}"/>
    <hyperlink ref="B14" location="'D8'!B14" display="'D8'!B14" xr:uid="{00000000-0004-0000-0400-00000A000000}"/>
    <hyperlink ref="A14" location="'D8'!B14" display="'D8'!B14" xr:uid="{00000000-0004-0000-0400-00000B000000}"/>
    <hyperlink ref="B7" location="'Conhecimentos Gerais'!A1" display="'Conhecimentos Gerais'!A1" xr:uid="{818532A2-F73D-41CA-9D32-B720D942E5BA}"/>
    <hyperlink ref="B8" location="'Conhecimentos de Legislação'!A1" display="'Conhecimentos de Legislação'!A1" xr:uid="{488630B4-ED01-42D0-A7E9-0AB5ACDAC8EC}"/>
    <hyperlink ref="B9" location="Pedagogo!A1" display="Pedagogo!A1" xr:uid="{23AC96F2-F79E-4AEE-8ACC-3E58CA29D33C}"/>
    <hyperlink ref="B10" location="Enfermeiro!A1" display="Enfermeiro!A1" xr:uid="{6D171E66-E0EA-49D8-9D52-C9DC14638201}"/>
    <hyperlink ref="B11" location="'Técnico em Enfermagem'!A1" display="'Técnico em Enfermagem'!A1" xr:uid="{90149068-863C-4150-A7B6-9FA141D52D9E}"/>
    <hyperlink ref="B12" location="'Técnico em Farmácia'!A1" display="'Técnico em Farmácia'!A1" xr:uid="{9A0B4A13-91E7-434D-BDEA-363C7FC259E4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4"/>
  <sheetViews>
    <sheetView showGridLines="0" workbookViewId="0">
      <selection activeCell="B7" sqref="B7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71</v>
      </c>
      <c r="F5" s="14"/>
      <c r="G5" s="15" t="s">
        <v>72</v>
      </c>
      <c r="H5" s="14"/>
      <c r="I5" s="14"/>
      <c r="J5" s="14" t="s">
        <v>73</v>
      </c>
      <c r="K5" s="14"/>
      <c r="L5" s="15" t="s">
        <v>74</v>
      </c>
      <c r="M5" s="13"/>
      <c r="N5" s="14"/>
      <c r="O5" s="14" t="s">
        <v>75</v>
      </c>
      <c r="P5" s="14"/>
      <c r="Q5" s="15"/>
      <c r="R5" s="13"/>
      <c r="S5" s="14"/>
      <c r="T5" s="14" t="s">
        <v>76</v>
      </c>
      <c r="U5" s="14"/>
      <c r="V5" s="15"/>
      <c r="W5" s="16" t="s">
        <v>77</v>
      </c>
    </row>
    <row r="6" spans="1:23" ht="30" x14ac:dyDescent="0.25">
      <c r="A6" s="27" t="s">
        <v>0</v>
      </c>
      <c r="B6" s="28" t="s">
        <v>78</v>
      </c>
      <c r="C6" s="17" t="s">
        <v>79</v>
      </c>
      <c r="D6" s="77" t="s">
        <v>80</v>
      </c>
      <c r="E6" s="78" t="s">
        <v>81</v>
      </c>
      <c r="F6" s="78" t="s">
        <v>82</v>
      </c>
      <c r="G6" s="79">
        <f>SUM(G7:G27)</f>
        <v>0.87499999999999922</v>
      </c>
      <c r="H6" s="80" t="s">
        <v>83</v>
      </c>
      <c r="I6" s="81" t="s">
        <v>84</v>
      </c>
      <c r="J6" s="78" t="s">
        <v>81</v>
      </c>
      <c r="K6" s="78" t="s">
        <v>82</v>
      </c>
      <c r="L6" s="79">
        <f>SUM(L7:L27)</f>
        <v>0</v>
      </c>
      <c r="M6" s="82" t="s">
        <v>83</v>
      </c>
      <c r="N6" s="80" t="s">
        <v>84</v>
      </c>
      <c r="O6" s="78" t="s">
        <v>81</v>
      </c>
      <c r="P6" s="78" t="s">
        <v>82</v>
      </c>
      <c r="Q6" s="79">
        <f>SUM(Q7:Q27)</f>
        <v>0.87499999999999922</v>
      </c>
      <c r="R6" s="80" t="s">
        <v>83</v>
      </c>
      <c r="S6" s="80" t="s">
        <v>84</v>
      </c>
      <c r="T6" s="78" t="s">
        <v>81</v>
      </c>
      <c r="U6" s="78" t="s">
        <v>82</v>
      </c>
      <c r="V6" s="79">
        <f>SUM(V7:V27)</f>
        <v>0.87499999999999922</v>
      </c>
      <c r="W6" s="83">
        <f>SUM(W7:W27)</f>
        <v>2.6249999999999991</v>
      </c>
    </row>
    <row r="7" spans="1:23" x14ac:dyDescent="0.25">
      <c r="A7" s="65">
        <v>1</v>
      </c>
      <c r="B7" s="65" t="str">
        <f>Cronograma!B10</f>
        <v xml:space="preserve">Conhecimentos Gerais </v>
      </c>
      <c r="C7" s="117" t="s">
        <v>125</v>
      </c>
      <c r="D7" s="67">
        <v>43249</v>
      </c>
      <c r="E7" s="68">
        <v>0.29166666666666669</v>
      </c>
      <c r="F7" s="68">
        <v>0.33333333333333331</v>
      </c>
      <c r="G7" s="69">
        <f>F7-E7</f>
        <v>4.166666666666663E-2</v>
      </c>
      <c r="H7" s="75">
        <f t="shared" ref="H7" si="0">IF(D7="","",D7+DAY(1))</f>
        <v>43250</v>
      </c>
      <c r="I7" s="75" t="s">
        <v>85</v>
      </c>
      <c r="J7" s="68">
        <v>0.29166666666666669</v>
      </c>
      <c r="K7" s="68">
        <v>0.33333333333333331</v>
      </c>
      <c r="L7" s="69">
        <f>IF(I7="sim",K7-J7,0)</f>
        <v>0</v>
      </c>
      <c r="M7" s="72">
        <f>IF(D7="","",D7+DAY(7))</f>
        <v>43256</v>
      </c>
      <c r="N7" s="73" t="s">
        <v>86</v>
      </c>
      <c r="O7" s="74">
        <v>0.29166666666666669</v>
      </c>
      <c r="P7" s="74">
        <v>0.33333333333333331</v>
      </c>
      <c r="Q7" s="69">
        <f>IF(N7="sim",P7-O7,0)</f>
        <v>4.166666666666663E-2</v>
      </c>
      <c r="R7" s="75">
        <f>IF(D7="","",D7+DAY(15))</f>
        <v>43264</v>
      </c>
      <c r="S7" s="75" t="s">
        <v>86</v>
      </c>
      <c r="T7" s="68">
        <v>0.29166666666666669</v>
      </c>
      <c r="U7" s="68">
        <v>0.33333333333333331</v>
      </c>
      <c r="V7" s="69">
        <f>IF(S7="sim",U7-T7,0)</f>
        <v>4.166666666666663E-2</v>
      </c>
      <c r="W7" s="76">
        <f>G7+L7+Q7+V7</f>
        <v>0.12499999999999989</v>
      </c>
    </row>
    <row r="8" spans="1:23" ht="30" x14ac:dyDescent="0.25">
      <c r="A8" s="66">
        <v>2</v>
      </c>
      <c r="B8" s="66" t="str">
        <f>Cronograma!B11</f>
        <v>Conhecimentos de Legislação</v>
      </c>
      <c r="C8" s="85" t="s">
        <v>126</v>
      </c>
      <c r="D8" s="67">
        <v>43250</v>
      </c>
      <c r="E8" s="68">
        <v>0.29166666666666669</v>
      </c>
      <c r="F8" s="68">
        <v>0.33333333333333331</v>
      </c>
      <c r="G8" s="69">
        <f t="shared" ref="G8:G28" si="1">F8-E8</f>
        <v>4.166666666666663E-2</v>
      </c>
      <c r="H8" s="75">
        <f t="shared" ref="H8:H28" si="2">IF(D8="","",D8+DAY(1))</f>
        <v>43251</v>
      </c>
      <c r="I8" s="75" t="s">
        <v>85</v>
      </c>
      <c r="J8" s="68">
        <v>0.29166666666666669</v>
      </c>
      <c r="K8" s="68">
        <v>0.33333333333333331</v>
      </c>
      <c r="L8" s="69">
        <f t="shared" ref="L8:L28" si="3">IF(I8="sim",K8-J8,0)</f>
        <v>0</v>
      </c>
      <c r="M8" s="72">
        <f t="shared" ref="M8:M28" si="4">IF(D8="","",D8+DAY(7))</f>
        <v>43257</v>
      </c>
      <c r="N8" s="73" t="s">
        <v>86</v>
      </c>
      <c r="O8" s="74">
        <v>0.29166666666666669</v>
      </c>
      <c r="P8" s="74">
        <v>0.33333333333333331</v>
      </c>
      <c r="Q8" s="69">
        <f t="shared" ref="Q8:Q28" si="5">IF(N8="sim",P8-O8,0)</f>
        <v>4.166666666666663E-2</v>
      </c>
      <c r="R8" s="75">
        <f t="shared" ref="R8:R28" si="6">IF(D8="","",D8+DAY(15))</f>
        <v>43265</v>
      </c>
      <c r="S8" s="75" t="s">
        <v>86</v>
      </c>
      <c r="T8" s="68">
        <v>0.29166666666666669</v>
      </c>
      <c r="U8" s="68">
        <v>0.33333333333333331</v>
      </c>
      <c r="V8" s="69">
        <f t="shared" ref="V8:V28" si="7">IF(S8="sim",U8-T8,0)</f>
        <v>4.166666666666663E-2</v>
      </c>
      <c r="W8" s="76">
        <f t="shared" ref="W8:W28" si="8">G8+L8+Q8+V8</f>
        <v>0.12499999999999989</v>
      </c>
    </row>
    <row r="9" spans="1:23" ht="30" x14ac:dyDescent="0.25">
      <c r="A9" s="65">
        <v>3</v>
      </c>
      <c r="B9" s="65" t="str">
        <f>Cronograma!B12</f>
        <v>Conhecimento específicos: Pedagogo</v>
      </c>
      <c r="C9" s="85" t="s">
        <v>127</v>
      </c>
      <c r="D9" s="67">
        <v>43251</v>
      </c>
      <c r="E9" s="68">
        <v>0.29166666666666669</v>
      </c>
      <c r="F9" s="68">
        <v>0.33333333333333331</v>
      </c>
      <c r="G9" s="69">
        <f t="shared" si="1"/>
        <v>4.166666666666663E-2</v>
      </c>
      <c r="H9" s="75">
        <f t="shared" si="2"/>
        <v>43252</v>
      </c>
      <c r="I9" s="75" t="s">
        <v>85</v>
      </c>
      <c r="J9" s="68">
        <v>0.29166666666666669</v>
      </c>
      <c r="K9" s="68">
        <v>0.33333333333333331</v>
      </c>
      <c r="L9" s="69">
        <f t="shared" si="3"/>
        <v>0</v>
      </c>
      <c r="M9" s="72">
        <f t="shared" si="4"/>
        <v>43258</v>
      </c>
      <c r="N9" s="73" t="s">
        <v>86</v>
      </c>
      <c r="O9" s="74">
        <v>0.29166666666666669</v>
      </c>
      <c r="P9" s="74">
        <v>0.33333333333333331</v>
      </c>
      <c r="Q9" s="69">
        <f t="shared" si="5"/>
        <v>4.166666666666663E-2</v>
      </c>
      <c r="R9" s="75">
        <f t="shared" si="6"/>
        <v>43266</v>
      </c>
      <c r="S9" s="75" t="s">
        <v>86</v>
      </c>
      <c r="T9" s="68">
        <v>0.29166666666666669</v>
      </c>
      <c r="U9" s="68">
        <v>0.33333333333333331</v>
      </c>
      <c r="V9" s="69">
        <f t="shared" si="7"/>
        <v>4.166666666666663E-2</v>
      </c>
      <c r="W9" s="76">
        <f t="shared" si="8"/>
        <v>0.12499999999999989</v>
      </c>
    </row>
    <row r="10" spans="1:23" ht="30" x14ac:dyDescent="0.25">
      <c r="A10" s="65">
        <v>4</v>
      </c>
      <c r="B10" s="65" t="str">
        <f>Cronograma!B13</f>
        <v>Enfermeiro</v>
      </c>
      <c r="C10" s="85" t="s">
        <v>128</v>
      </c>
      <c r="D10" s="67">
        <v>43252</v>
      </c>
      <c r="E10" s="68">
        <v>0.29166666666666669</v>
      </c>
      <c r="F10" s="68">
        <v>0.33333333333333331</v>
      </c>
      <c r="G10" s="69">
        <f t="shared" si="1"/>
        <v>4.166666666666663E-2</v>
      </c>
      <c r="H10" s="75">
        <f t="shared" si="2"/>
        <v>43253</v>
      </c>
      <c r="I10" s="75" t="s">
        <v>85</v>
      </c>
      <c r="J10" s="68">
        <v>0.29166666666666669</v>
      </c>
      <c r="K10" s="68">
        <v>0.33333333333333331</v>
      </c>
      <c r="L10" s="69">
        <f t="shared" si="3"/>
        <v>0</v>
      </c>
      <c r="M10" s="72">
        <f t="shared" si="4"/>
        <v>43259</v>
      </c>
      <c r="N10" s="73" t="s">
        <v>86</v>
      </c>
      <c r="O10" s="74">
        <v>0.29166666666666669</v>
      </c>
      <c r="P10" s="74">
        <v>0.33333333333333331</v>
      </c>
      <c r="Q10" s="69">
        <f t="shared" si="5"/>
        <v>4.166666666666663E-2</v>
      </c>
      <c r="R10" s="75">
        <f t="shared" si="6"/>
        <v>43267</v>
      </c>
      <c r="S10" s="75" t="s">
        <v>86</v>
      </c>
      <c r="T10" s="68">
        <v>0.29166666666666669</v>
      </c>
      <c r="U10" s="68">
        <v>0.33333333333333331</v>
      </c>
      <c r="V10" s="69">
        <f t="shared" si="7"/>
        <v>4.166666666666663E-2</v>
      </c>
      <c r="W10" s="76">
        <f t="shared" si="8"/>
        <v>0.12499999999999989</v>
      </c>
    </row>
    <row r="11" spans="1:23" ht="45" x14ac:dyDescent="0.25">
      <c r="A11" s="65">
        <v>5</v>
      </c>
      <c r="B11" s="65" t="str">
        <f>Cronograma!B14</f>
        <v>Técnico em Enfermagem</v>
      </c>
      <c r="C11" s="85" t="s">
        <v>129</v>
      </c>
      <c r="D11" s="67">
        <v>43253</v>
      </c>
      <c r="E11" s="68">
        <v>0.29166666666666669</v>
      </c>
      <c r="F11" s="68">
        <v>0.33333333333333331</v>
      </c>
      <c r="G11" s="69">
        <f t="shared" si="1"/>
        <v>4.166666666666663E-2</v>
      </c>
      <c r="H11" s="75">
        <f t="shared" si="2"/>
        <v>43254</v>
      </c>
      <c r="I11" s="75" t="s">
        <v>85</v>
      </c>
      <c r="J11" s="68">
        <v>0.29166666666666669</v>
      </c>
      <c r="K11" s="68">
        <v>0.33333333333333331</v>
      </c>
      <c r="L11" s="69">
        <f t="shared" si="3"/>
        <v>0</v>
      </c>
      <c r="M11" s="72">
        <f t="shared" si="4"/>
        <v>43260</v>
      </c>
      <c r="N11" s="73" t="s">
        <v>86</v>
      </c>
      <c r="O11" s="74">
        <v>0.29166666666666669</v>
      </c>
      <c r="P11" s="74">
        <v>0.33333333333333331</v>
      </c>
      <c r="Q11" s="69">
        <f t="shared" si="5"/>
        <v>4.166666666666663E-2</v>
      </c>
      <c r="R11" s="75">
        <f t="shared" si="6"/>
        <v>43268</v>
      </c>
      <c r="S11" s="75" t="s">
        <v>86</v>
      </c>
      <c r="T11" s="68">
        <v>0.29166666666666669</v>
      </c>
      <c r="U11" s="68">
        <v>0.33333333333333331</v>
      </c>
      <c r="V11" s="69">
        <f t="shared" si="7"/>
        <v>4.166666666666663E-2</v>
      </c>
      <c r="W11" s="76">
        <f t="shared" si="8"/>
        <v>0.12499999999999989</v>
      </c>
    </row>
    <row r="12" spans="1:23" ht="30" x14ac:dyDescent="0.25">
      <c r="A12" s="65">
        <v>6</v>
      </c>
      <c r="B12" s="65" t="str">
        <f>Cronograma!B15</f>
        <v>Técnico em Farmácia</v>
      </c>
      <c r="C12" s="85" t="s">
        <v>130</v>
      </c>
      <c r="D12" s="67">
        <v>43254</v>
      </c>
      <c r="E12" s="68">
        <v>0.29166666666666669</v>
      </c>
      <c r="F12" s="68">
        <v>0.33333333333333331</v>
      </c>
      <c r="G12" s="69">
        <f t="shared" si="1"/>
        <v>4.166666666666663E-2</v>
      </c>
      <c r="H12" s="75">
        <f t="shared" si="2"/>
        <v>43255</v>
      </c>
      <c r="I12" s="75" t="s">
        <v>85</v>
      </c>
      <c r="J12" s="68">
        <v>0.29166666666666669</v>
      </c>
      <c r="K12" s="68">
        <v>0.33333333333333331</v>
      </c>
      <c r="L12" s="69">
        <f t="shared" si="3"/>
        <v>0</v>
      </c>
      <c r="M12" s="72">
        <f t="shared" si="4"/>
        <v>43261</v>
      </c>
      <c r="N12" s="73" t="s">
        <v>86</v>
      </c>
      <c r="O12" s="74">
        <v>0.29166666666666669</v>
      </c>
      <c r="P12" s="74">
        <v>0.33333333333333331</v>
      </c>
      <c r="Q12" s="69">
        <f t="shared" si="5"/>
        <v>4.166666666666663E-2</v>
      </c>
      <c r="R12" s="75">
        <f t="shared" si="6"/>
        <v>43269</v>
      </c>
      <c r="S12" s="75" t="s">
        <v>86</v>
      </c>
      <c r="T12" s="68">
        <v>0.29166666666666669</v>
      </c>
      <c r="U12" s="68">
        <v>0.33333333333333331</v>
      </c>
      <c r="V12" s="69">
        <f t="shared" si="7"/>
        <v>4.166666666666663E-2</v>
      </c>
      <c r="W12" s="76">
        <f t="shared" si="8"/>
        <v>0.12499999999999989</v>
      </c>
    </row>
    <row r="13" spans="1:23" x14ac:dyDescent="0.25">
      <c r="A13" s="64">
        <v>7</v>
      </c>
      <c r="B13" s="64">
        <f>Cronograma!B16</f>
        <v>0</v>
      </c>
      <c r="C13" s="85"/>
      <c r="D13" s="67">
        <v>43255</v>
      </c>
      <c r="E13" s="68">
        <v>0.29166666666666669</v>
      </c>
      <c r="F13" s="68">
        <v>0.33333333333333331</v>
      </c>
      <c r="G13" s="69">
        <f t="shared" si="1"/>
        <v>4.166666666666663E-2</v>
      </c>
      <c r="H13" s="75">
        <f t="shared" si="2"/>
        <v>43256</v>
      </c>
      <c r="I13" s="75" t="s">
        <v>85</v>
      </c>
      <c r="J13" s="68">
        <v>0.29166666666666669</v>
      </c>
      <c r="K13" s="68">
        <v>0.33333333333333331</v>
      </c>
      <c r="L13" s="69">
        <f t="shared" si="3"/>
        <v>0</v>
      </c>
      <c r="M13" s="72">
        <f t="shared" si="4"/>
        <v>43262</v>
      </c>
      <c r="N13" s="73" t="s">
        <v>86</v>
      </c>
      <c r="O13" s="74">
        <v>0.29166666666666669</v>
      </c>
      <c r="P13" s="74">
        <v>0.33333333333333331</v>
      </c>
      <c r="Q13" s="69">
        <f t="shared" si="5"/>
        <v>4.166666666666663E-2</v>
      </c>
      <c r="R13" s="75">
        <f t="shared" si="6"/>
        <v>43270</v>
      </c>
      <c r="S13" s="75" t="s">
        <v>86</v>
      </c>
      <c r="T13" s="68">
        <v>0.29166666666666669</v>
      </c>
      <c r="U13" s="68">
        <v>0.33333333333333331</v>
      </c>
      <c r="V13" s="69">
        <f t="shared" si="7"/>
        <v>4.166666666666663E-2</v>
      </c>
      <c r="W13" s="76">
        <f t="shared" si="8"/>
        <v>0.12499999999999989</v>
      </c>
    </row>
    <row r="14" spans="1:23" x14ac:dyDescent="0.25">
      <c r="A14" s="64">
        <v>8</v>
      </c>
      <c r="B14" s="64">
        <f>Cronograma!B17</f>
        <v>0</v>
      </c>
      <c r="C14" s="118" t="s">
        <v>131</v>
      </c>
      <c r="D14" s="67">
        <v>43256</v>
      </c>
      <c r="E14" s="68">
        <v>0.29166666666666669</v>
      </c>
      <c r="F14" s="68">
        <v>0.33333333333333331</v>
      </c>
      <c r="G14" s="69">
        <f t="shared" si="1"/>
        <v>4.166666666666663E-2</v>
      </c>
      <c r="H14" s="75">
        <f t="shared" si="2"/>
        <v>43257</v>
      </c>
      <c r="I14" s="75" t="s">
        <v>85</v>
      </c>
      <c r="J14" s="68">
        <v>0.29166666666666669</v>
      </c>
      <c r="K14" s="68">
        <v>0.33333333333333331</v>
      </c>
      <c r="L14" s="69">
        <f t="shared" si="3"/>
        <v>0</v>
      </c>
      <c r="M14" s="72">
        <f t="shared" si="4"/>
        <v>43263</v>
      </c>
      <c r="N14" s="73" t="s">
        <v>86</v>
      </c>
      <c r="O14" s="74">
        <v>0.29166666666666669</v>
      </c>
      <c r="P14" s="74">
        <v>0.33333333333333331</v>
      </c>
      <c r="Q14" s="69">
        <f t="shared" si="5"/>
        <v>4.166666666666663E-2</v>
      </c>
      <c r="R14" s="75">
        <f t="shared" si="6"/>
        <v>43271</v>
      </c>
      <c r="S14" s="75" t="s">
        <v>86</v>
      </c>
      <c r="T14" s="68">
        <v>0.29166666666666669</v>
      </c>
      <c r="U14" s="68">
        <v>0.33333333333333331</v>
      </c>
      <c r="V14" s="69">
        <f t="shared" si="7"/>
        <v>4.166666666666663E-2</v>
      </c>
      <c r="W14" s="76">
        <f t="shared" si="8"/>
        <v>0.12499999999999989</v>
      </c>
    </row>
    <row r="15" spans="1:23" ht="60" x14ac:dyDescent="0.25">
      <c r="A15" s="64">
        <v>9</v>
      </c>
      <c r="B15" s="64">
        <f>Cronograma!B18</f>
        <v>0</v>
      </c>
      <c r="C15" s="85" t="s">
        <v>132</v>
      </c>
      <c r="D15" s="67">
        <v>43257</v>
      </c>
      <c r="E15" s="68">
        <v>0.29166666666666669</v>
      </c>
      <c r="F15" s="68">
        <v>0.33333333333333331</v>
      </c>
      <c r="G15" s="69">
        <f t="shared" si="1"/>
        <v>4.166666666666663E-2</v>
      </c>
      <c r="H15" s="75">
        <f t="shared" si="2"/>
        <v>43258</v>
      </c>
      <c r="I15" s="75" t="s">
        <v>85</v>
      </c>
      <c r="J15" s="68">
        <v>0.29166666666666669</v>
      </c>
      <c r="K15" s="68">
        <v>0.33333333333333331</v>
      </c>
      <c r="L15" s="69">
        <f t="shared" si="3"/>
        <v>0</v>
      </c>
      <c r="M15" s="72">
        <f t="shared" si="4"/>
        <v>43264</v>
      </c>
      <c r="N15" s="73" t="s">
        <v>86</v>
      </c>
      <c r="O15" s="74">
        <v>0.29166666666666669</v>
      </c>
      <c r="P15" s="74">
        <v>0.33333333333333331</v>
      </c>
      <c r="Q15" s="69">
        <f t="shared" si="5"/>
        <v>4.166666666666663E-2</v>
      </c>
      <c r="R15" s="75">
        <f t="shared" si="6"/>
        <v>43272</v>
      </c>
      <c r="S15" s="75" t="s">
        <v>86</v>
      </c>
      <c r="T15" s="68">
        <v>0.29166666666666669</v>
      </c>
      <c r="U15" s="68">
        <v>0.33333333333333331</v>
      </c>
      <c r="V15" s="69">
        <f t="shared" si="7"/>
        <v>4.166666666666663E-2</v>
      </c>
      <c r="W15" s="76">
        <f t="shared" si="8"/>
        <v>0.12499999999999989</v>
      </c>
    </row>
    <row r="16" spans="1:23" x14ac:dyDescent="0.25">
      <c r="A16" s="64">
        <v>10</v>
      </c>
      <c r="B16" s="64">
        <f>Cronograma!B19</f>
        <v>0</v>
      </c>
      <c r="C16" s="85" t="s">
        <v>133</v>
      </c>
      <c r="D16" s="67">
        <v>43258</v>
      </c>
      <c r="E16" s="68">
        <v>0.29166666666666669</v>
      </c>
      <c r="F16" s="68">
        <v>0.33333333333333331</v>
      </c>
      <c r="G16" s="69">
        <f t="shared" si="1"/>
        <v>4.166666666666663E-2</v>
      </c>
      <c r="H16" s="75">
        <f t="shared" si="2"/>
        <v>43259</v>
      </c>
      <c r="I16" s="75" t="s">
        <v>85</v>
      </c>
      <c r="J16" s="68">
        <v>0.29166666666666669</v>
      </c>
      <c r="K16" s="68">
        <v>0.33333333333333331</v>
      </c>
      <c r="L16" s="69">
        <f t="shared" si="3"/>
        <v>0</v>
      </c>
      <c r="M16" s="72">
        <f t="shared" si="4"/>
        <v>43265</v>
      </c>
      <c r="N16" s="73" t="s">
        <v>86</v>
      </c>
      <c r="O16" s="74">
        <v>0.29166666666666669</v>
      </c>
      <c r="P16" s="74">
        <v>0.33333333333333331</v>
      </c>
      <c r="Q16" s="69">
        <f t="shared" si="5"/>
        <v>4.166666666666663E-2</v>
      </c>
      <c r="R16" s="75">
        <f t="shared" si="6"/>
        <v>43273</v>
      </c>
      <c r="S16" s="75" t="s">
        <v>86</v>
      </c>
      <c r="T16" s="68">
        <v>0.29166666666666669</v>
      </c>
      <c r="U16" s="68">
        <v>0.33333333333333331</v>
      </c>
      <c r="V16" s="69">
        <f t="shared" si="7"/>
        <v>4.166666666666663E-2</v>
      </c>
      <c r="W16" s="76">
        <f t="shared" si="8"/>
        <v>0.12499999999999989</v>
      </c>
    </row>
    <row r="17" spans="1:23" ht="30" x14ac:dyDescent="0.25">
      <c r="A17" s="1"/>
      <c r="B17" s="1"/>
      <c r="C17" s="85" t="s">
        <v>134</v>
      </c>
      <c r="D17" s="67">
        <v>43259</v>
      </c>
      <c r="E17" s="68">
        <v>0.29166666666666669</v>
      </c>
      <c r="F17" s="68">
        <v>0.33333333333333331</v>
      </c>
      <c r="G17" s="69">
        <f t="shared" si="1"/>
        <v>4.166666666666663E-2</v>
      </c>
      <c r="H17" s="75">
        <f t="shared" si="2"/>
        <v>43260</v>
      </c>
      <c r="I17" s="75" t="s">
        <v>85</v>
      </c>
      <c r="J17" s="68">
        <v>0.29166666666666669</v>
      </c>
      <c r="K17" s="68">
        <v>0.33333333333333331</v>
      </c>
      <c r="L17" s="69">
        <f t="shared" si="3"/>
        <v>0</v>
      </c>
      <c r="M17" s="72">
        <f t="shared" si="4"/>
        <v>43266</v>
      </c>
      <c r="N17" s="73" t="s">
        <v>86</v>
      </c>
      <c r="O17" s="74">
        <v>0.29166666666666669</v>
      </c>
      <c r="P17" s="74">
        <v>0.33333333333333331</v>
      </c>
      <c r="Q17" s="69">
        <f t="shared" si="5"/>
        <v>4.166666666666663E-2</v>
      </c>
      <c r="R17" s="75">
        <f t="shared" si="6"/>
        <v>43274</v>
      </c>
      <c r="S17" s="75" t="s">
        <v>86</v>
      </c>
      <c r="T17" s="68">
        <v>0.29166666666666669</v>
      </c>
      <c r="U17" s="68">
        <v>0.33333333333333331</v>
      </c>
      <c r="V17" s="69">
        <f t="shared" si="7"/>
        <v>4.166666666666663E-2</v>
      </c>
      <c r="W17" s="76">
        <f t="shared" si="8"/>
        <v>0.12499999999999989</v>
      </c>
    </row>
    <row r="18" spans="1:23" ht="30" x14ac:dyDescent="0.25">
      <c r="A18" s="1"/>
      <c r="B18" s="1"/>
      <c r="C18" s="85" t="s">
        <v>135</v>
      </c>
      <c r="D18" s="67">
        <v>43260</v>
      </c>
      <c r="E18" s="68">
        <v>0.29166666666666669</v>
      </c>
      <c r="F18" s="68">
        <v>0.33333333333333331</v>
      </c>
      <c r="G18" s="69">
        <f t="shared" si="1"/>
        <v>4.166666666666663E-2</v>
      </c>
      <c r="H18" s="75">
        <f t="shared" si="2"/>
        <v>43261</v>
      </c>
      <c r="I18" s="75" t="s">
        <v>85</v>
      </c>
      <c r="J18" s="68">
        <v>0.29166666666666669</v>
      </c>
      <c r="K18" s="68">
        <v>0.33333333333333331</v>
      </c>
      <c r="L18" s="69">
        <f t="shared" si="3"/>
        <v>0</v>
      </c>
      <c r="M18" s="72">
        <f t="shared" si="4"/>
        <v>43267</v>
      </c>
      <c r="N18" s="73" t="s">
        <v>86</v>
      </c>
      <c r="O18" s="74">
        <v>0.29166666666666669</v>
      </c>
      <c r="P18" s="74">
        <v>0.33333333333333331</v>
      </c>
      <c r="Q18" s="69">
        <f t="shared" si="5"/>
        <v>4.166666666666663E-2</v>
      </c>
      <c r="R18" s="75">
        <f t="shared" si="6"/>
        <v>43275</v>
      </c>
      <c r="S18" s="75" t="s">
        <v>86</v>
      </c>
      <c r="T18" s="68">
        <v>0.29166666666666669</v>
      </c>
      <c r="U18" s="68">
        <v>0.33333333333333331</v>
      </c>
      <c r="V18" s="69">
        <f t="shared" si="7"/>
        <v>4.166666666666663E-2</v>
      </c>
      <c r="W18" s="76">
        <f t="shared" si="8"/>
        <v>0.12499999999999989</v>
      </c>
    </row>
    <row r="19" spans="1:23" ht="45" x14ac:dyDescent="0.25">
      <c r="A19" s="1"/>
      <c r="B19" s="1"/>
      <c r="C19" s="85" t="s">
        <v>136</v>
      </c>
      <c r="D19" s="67">
        <v>43261</v>
      </c>
      <c r="E19" s="68">
        <v>0.29166666666666669</v>
      </c>
      <c r="F19" s="68">
        <v>0.33333333333333331</v>
      </c>
      <c r="G19" s="69">
        <f t="shared" si="1"/>
        <v>4.166666666666663E-2</v>
      </c>
      <c r="H19" s="75">
        <f t="shared" si="2"/>
        <v>43262</v>
      </c>
      <c r="I19" s="75" t="s">
        <v>85</v>
      </c>
      <c r="J19" s="68">
        <v>0.29166666666666669</v>
      </c>
      <c r="K19" s="68">
        <v>0.33333333333333331</v>
      </c>
      <c r="L19" s="69">
        <f t="shared" si="3"/>
        <v>0</v>
      </c>
      <c r="M19" s="72">
        <f t="shared" si="4"/>
        <v>43268</v>
      </c>
      <c r="N19" s="73" t="s">
        <v>86</v>
      </c>
      <c r="O19" s="74">
        <v>0.29166666666666669</v>
      </c>
      <c r="P19" s="74">
        <v>0.33333333333333331</v>
      </c>
      <c r="Q19" s="69">
        <f t="shared" si="5"/>
        <v>4.166666666666663E-2</v>
      </c>
      <c r="R19" s="75">
        <f t="shared" si="6"/>
        <v>43276</v>
      </c>
      <c r="S19" s="75" t="s">
        <v>86</v>
      </c>
      <c r="T19" s="68">
        <v>0.29166666666666669</v>
      </c>
      <c r="U19" s="68">
        <v>0.33333333333333331</v>
      </c>
      <c r="V19" s="69">
        <f t="shared" si="7"/>
        <v>4.166666666666663E-2</v>
      </c>
      <c r="W19" s="76">
        <f t="shared" si="8"/>
        <v>0.12499999999999989</v>
      </c>
    </row>
    <row r="20" spans="1:23" x14ac:dyDescent="0.25">
      <c r="A20" s="1"/>
      <c r="B20" s="1"/>
      <c r="C20" s="85" t="s">
        <v>137</v>
      </c>
      <c r="D20" s="67">
        <v>43262</v>
      </c>
      <c r="E20" s="68">
        <v>0.29166666666666669</v>
      </c>
      <c r="F20" s="68">
        <v>0.33333333333333331</v>
      </c>
      <c r="G20" s="69">
        <f t="shared" si="1"/>
        <v>4.166666666666663E-2</v>
      </c>
      <c r="H20" s="75">
        <f t="shared" si="2"/>
        <v>43263</v>
      </c>
      <c r="I20" s="75" t="s">
        <v>85</v>
      </c>
      <c r="J20" s="68">
        <v>0.29166666666666669</v>
      </c>
      <c r="K20" s="68">
        <v>0.33333333333333331</v>
      </c>
      <c r="L20" s="69">
        <f t="shared" si="3"/>
        <v>0</v>
      </c>
      <c r="M20" s="72">
        <f t="shared" si="4"/>
        <v>43269</v>
      </c>
      <c r="N20" s="73" t="s">
        <v>86</v>
      </c>
      <c r="O20" s="74">
        <v>0.29166666666666669</v>
      </c>
      <c r="P20" s="74">
        <v>0.33333333333333331</v>
      </c>
      <c r="Q20" s="69">
        <f t="shared" si="5"/>
        <v>4.166666666666663E-2</v>
      </c>
      <c r="R20" s="75">
        <f t="shared" si="6"/>
        <v>43277</v>
      </c>
      <c r="S20" s="75" t="s">
        <v>86</v>
      </c>
      <c r="T20" s="68">
        <v>0.29166666666666669</v>
      </c>
      <c r="U20" s="68">
        <v>0.33333333333333331</v>
      </c>
      <c r="V20" s="69">
        <f t="shared" si="7"/>
        <v>4.166666666666663E-2</v>
      </c>
      <c r="W20" s="76">
        <f t="shared" si="8"/>
        <v>0.12499999999999989</v>
      </c>
    </row>
    <row r="21" spans="1:23" x14ac:dyDescent="0.25">
      <c r="A21" s="1"/>
      <c r="B21" s="1"/>
      <c r="C21" s="85" t="s">
        <v>138</v>
      </c>
      <c r="D21" s="67">
        <v>43263</v>
      </c>
      <c r="E21" s="68">
        <v>0.29166666666666669</v>
      </c>
      <c r="F21" s="68">
        <v>0.33333333333333331</v>
      </c>
      <c r="G21" s="69">
        <f t="shared" si="1"/>
        <v>4.166666666666663E-2</v>
      </c>
      <c r="H21" s="75">
        <f t="shared" si="2"/>
        <v>43264</v>
      </c>
      <c r="I21" s="75" t="s">
        <v>85</v>
      </c>
      <c r="J21" s="68">
        <v>0.29166666666666669</v>
      </c>
      <c r="K21" s="68">
        <v>0.33333333333333331</v>
      </c>
      <c r="L21" s="69">
        <f t="shared" si="3"/>
        <v>0</v>
      </c>
      <c r="M21" s="72">
        <f t="shared" si="4"/>
        <v>43270</v>
      </c>
      <c r="N21" s="73" t="s">
        <v>86</v>
      </c>
      <c r="O21" s="74">
        <v>0.29166666666666669</v>
      </c>
      <c r="P21" s="74">
        <v>0.33333333333333331</v>
      </c>
      <c r="Q21" s="69">
        <f t="shared" si="5"/>
        <v>4.166666666666663E-2</v>
      </c>
      <c r="R21" s="75">
        <f t="shared" si="6"/>
        <v>43278</v>
      </c>
      <c r="S21" s="75" t="s">
        <v>86</v>
      </c>
      <c r="T21" s="68">
        <v>0.29166666666666669</v>
      </c>
      <c r="U21" s="68">
        <v>0.33333333333333331</v>
      </c>
      <c r="V21" s="69">
        <f t="shared" si="7"/>
        <v>4.166666666666663E-2</v>
      </c>
      <c r="W21" s="76">
        <f t="shared" si="8"/>
        <v>0.12499999999999989</v>
      </c>
    </row>
    <row r="22" spans="1:23" ht="60" x14ac:dyDescent="0.25">
      <c r="A22" s="1"/>
      <c r="B22" s="1"/>
      <c r="C22" s="85" t="s">
        <v>139</v>
      </c>
      <c r="D22" s="67">
        <v>43264</v>
      </c>
      <c r="E22" s="68">
        <v>0.29166666666666669</v>
      </c>
      <c r="F22" s="68">
        <v>0.33333333333333331</v>
      </c>
      <c r="G22" s="69">
        <f t="shared" si="1"/>
        <v>4.166666666666663E-2</v>
      </c>
      <c r="H22" s="75">
        <f t="shared" si="2"/>
        <v>43265</v>
      </c>
      <c r="I22" s="75" t="s">
        <v>85</v>
      </c>
      <c r="J22" s="68">
        <v>0.29166666666666669</v>
      </c>
      <c r="K22" s="68">
        <v>0.33333333333333331</v>
      </c>
      <c r="L22" s="69">
        <f t="shared" si="3"/>
        <v>0</v>
      </c>
      <c r="M22" s="72">
        <f t="shared" si="4"/>
        <v>43271</v>
      </c>
      <c r="N22" s="73" t="s">
        <v>86</v>
      </c>
      <c r="O22" s="74">
        <v>0.29166666666666669</v>
      </c>
      <c r="P22" s="74">
        <v>0.33333333333333331</v>
      </c>
      <c r="Q22" s="69">
        <f t="shared" si="5"/>
        <v>4.166666666666663E-2</v>
      </c>
      <c r="R22" s="75">
        <f t="shared" si="6"/>
        <v>43279</v>
      </c>
      <c r="S22" s="75" t="s">
        <v>86</v>
      </c>
      <c r="T22" s="68">
        <v>0.29166666666666669</v>
      </c>
      <c r="U22" s="68">
        <v>0.33333333333333331</v>
      </c>
      <c r="V22" s="69">
        <f t="shared" si="7"/>
        <v>4.166666666666663E-2</v>
      </c>
      <c r="W22" s="76">
        <f t="shared" si="8"/>
        <v>0.12499999999999989</v>
      </c>
    </row>
    <row r="23" spans="1:23" ht="60" x14ac:dyDescent="0.25">
      <c r="A23" s="1"/>
      <c r="B23" s="1"/>
      <c r="C23" s="85" t="s">
        <v>140</v>
      </c>
      <c r="D23" s="67">
        <v>43265</v>
      </c>
      <c r="E23" s="68">
        <v>0.29166666666666669</v>
      </c>
      <c r="F23" s="68">
        <v>0.33333333333333331</v>
      </c>
      <c r="G23" s="69">
        <f t="shared" si="1"/>
        <v>4.166666666666663E-2</v>
      </c>
      <c r="H23" s="75">
        <f t="shared" si="2"/>
        <v>43266</v>
      </c>
      <c r="I23" s="75" t="s">
        <v>85</v>
      </c>
      <c r="J23" s="68">
        <v>0.29166666666666669</v>
      </c>
      <c r="K23" s="68">
        <v>0.33333333333333331</v>
      </c>
      <c r="L23" s="69">
        <f t="shared" si="3"/>
        <v>0</v>
      </c>
      <c r="M23" s="72">
        <f t="shared" si="4"/>
        <v>43272</v>
      </c>
      <c r="N23" s="73" t="s">
        <v>86</v>
      </c>
      <c r="O23" s="74">
        <v>0.29166666666666669</v>
      </c>
      <c r="P23" s="74">
        <v>0.33333333333333331</v>
      </c>
      <c r="Q23" s="69">
        <f t="shared" si="5"/>
        <v>4.166666666666663E-2</v>
      </c>
      <c r="R23" s="75">
        <f t="shared" si="6"/>
        <v>43280</v>
      </c>
      <c r="S23" s="75" t="s">
        <v>86</v>
      </c>
      <c r="T23" s="68">
        <v>0.29166666666666669</v>
      </c>
      <c r="U23" s="68">
        <v>0.33333333333333331</v>
      </c>
      <c r="V23" s="69">
        <f t="shared" si="7"/>
        <v>4.166666666666663E-2</v>
      </c>
      <c r="W23" s="76">
        <f t="shared" si="8"/>
        <v>0.12499999999999989</v>
      </c>
    </row>
    <row r="24" spans="1:23" ht="60" x14ac:dyDescent="0.25">
      <c r="A24" s="1"/>
      <c r="B24" s="1"/>
      <c r="C24" s="85" t="s">
        <v>141</v>
      </c>
      <c r="D24" s="67">
        <v>43266</v>
      </c>
      <c r="E24" s="68">
        <v>0.29166666666666669</v>
      </c>
      <c r="F24" s="68">
        <v>0.33333333333333331</v>
      </c>
      <c r="G24" s="69">
        <f t="shared" si="1"/>
        <v>4.166666666666663E-2</v>
      </c>
      <c r="H24" s="75">
        <f t="shared" si="2"/>
        <v>43267</v>
      </c>
      <c r="I24" s="75" t="s">
        <v>85</v>
      </c>
      <c r="J24" s="68">
        <v>0.29166666666666669</v>
      </c>
      <c r="K24" s="68">
        <v>0.33333333333333331</v>
      </c>
      <c r="L24" s="69">
        <f t="shared" si="3"/>
        <v>0</v>
      </c>
      <c r="M24" s="72">
        <f t="shared" si="4"/>
        <v>43273</v>
      </c>
      <c r="N24" s="73" t="s">
        <v>86</v>
      </c>
      <c r="O24" s="74">
        <v>0.29166666666666669</v>
      </c>
      <c r="P24" s="74">
        <v>0.33333333333333331</v>
      </c>
      <c r="Q24" s="69">
        <f t="shared" si="5"/>
        <v>4.166666666666663E-2</v>
      </c>
      <c r="R24" s="75">
        <f t="shared" si="6"/>
        <v>43281</v>
      </c>
      <c r="S24" s="75" t="s">
        <v>86</v>
      </c>
      <c r="T24" s="68">
        <v>0.29166666666666669</v>
      </c>
      <c r="U24" s="68">
        <v>0.33333333333333331</v>
      </c>
      <c r="V24" s="69">
        <f t="shared" si="7"/>
        <v>4.166666666666663E-2</v>
      </c>
      <c r="W24" s="76">
        <f t="shared" si="8"/>
        <v>0.12499999999999989</v>
      </c>
    </row>
    <row r="25" spans="1:23" x14ac:dyDescent="0.25">
      <c r="A25" s="1"/>
      <c r="B25" s="1"/>
      <c r="C25" s="119"/>
      <c r="D25" s="67">
        <v>43267</v>
      </c>
      <c r="E25" s="68">
        <v>0.29166666666666669</v>
      </c>
      <c r="F25" s="68">
        <v>0.33333333333333331</v>
      </c>
      <c r="G25" s="69">
        <f t="shared" si="1"/>
        <v>4.166666666666663E-2</v>
      </c>
      <c r="H25" s="75">
        <f t="shared" si="2"/>
        <v>43268</v>
      </c>
      <c r="I25" s="75" t="s">
        <v>85</v>
      </c>
      <c r="J25" s="68">
        <v>0.29166666666666669</v>
      </c>
      <c r="K25" s="68">
        <v>0.33333333333333331</v>
      </c>
      <c r="L25" s="69">
        <f t="shared" si="3"/>
        <v>0</v>
      </c>
      <c r="M25" s="72">
        <f t="shared" si="4"/>
        <v>43274</v>
      </c>
      <c r="N25" s="73" t="s">
        <v>86</v>
      </c>
      <c r="O25" s="74">
        <v>0.29166666666666669</v>
      </c>
      <c r="P25" s="74">
        <v>0.33333333333333331</v>
      </c>
      <c r="Q25" s="69">
        <f t="shared" si="5"/>
        <v>4.166666666666663E-2</v>
      </c>
      <c r="R25" s="75">
        <f t="shared" si="6"/>
        <v>43282</v>
      </c>
      <c r="S25" s="75" t="s">
        <v>86</v>
      </c>
      <c r="T25" s="68">
        <v>0.29166666666666669</v>
      </c>
      <c r="U25" s="68">
        <v>0.33333333333333331</v>
      </c>
      <c r="V25" s="69">
        <f t="shared" si="7"/>
        <v>4.166666666666663E-2</v>
      </c>
      <c r="W25" s="76">
        <f t="shared" si="8"/>
        <v>0.12499999999999989</v>
      </c>
    </row>
    <row r="26" spans="1:23" x14ac:dyDescent="0.25">
      <c r="A26" s="1"/>
      <c r="B26" s="1"/>
      <c r="C26" s="119"/>
      <c r="D26" s="67">
        <v>43268</v>
      </c>
      <c r="E26" s="68">
        <v>0.29166666666666669</v>
      </c>
      <c r="F26" s="68">
        <v>0.33333333333333331</v>
      </c>
      <c r="G26" s="69">
        <f t="shared" si="1"/>
        <v>4.166666666666663E-2</v>
      </c>
      <c r="H26" s="75">
        <f t="shared" si="2"/>
        <v>43269</v>
      </c>
      <c r="I26" s="75" t="s">
        <v>85</v>
      </c>
      <c r="J26" s="68">
        <v>0.29166666666666669</v>
      </c>
      <c r="K26" s="68">
        <v>0.33333333333333331</v>
      </c>
      <c r="L26" s="69">
        <f t="shared" si="3"/>
        <v>0</v>
      </c>
      <c r="M26" s="72">
        <f t="shared" si="4"/>
        <v>43275</v>
      </c>
      <c r="N26" s="73" t="s">
        <v>86</v>
      </c>
      <c r="O26" s="74">
        <v>0.29166666666666669</v>
      </c>
      <c r="P26" s="74">
        <v>0.33333333333333331</v>
      </c>
      <c r="Q26" s="69">
        <f t="shared" si="5"/>
        <v>4.166666666666663E-2</v>
      </c>
      <c r="R26" s="75">
        <f t="shared" si="6"/>
        <v>43283</v>
      </c>
      <c r="S26" s="75" t="s">
        <v>86</v>
      </c>
      <c r="T26" s="68">
        <v>0.29166666666666669</v>
      </c>
      <c r="U26" s="68">
        <v>0.33333333333333331</v>
      </c>
      <c r="V26" s="69">
        <f t="shared" si="7"/>
        <v>4.166666666666663E-2</v>
      </c>
      <c r="W26" s="76">
        <f t="shared" si="8"/>
        <v>0.12499999999999989</v>
      </c>
    </row>
    <row r="27" spans="1:23" x14ac:dyDescent="0.25">
      <c r="A27" s="1"/>
      <c r="B27" s="1"/>
      <c r="C27" s="119"/>
      <c r="D27" s="67">
        <v>43269</v>
      </c>
      <c r="E27" s="68">
        <v>0.29166666666666669</v>
      </c>
      <c r="F27" s="68">
        <v>0.33333333333333331</v>
      </c>
      <c r="G27" s="69">
        <f t="shared" si="1"/>
        <v>4.166666666666663E-2</v>
      </c>
      <c r="H27" s="75">
        <f t="shared" si="2"/>
        <v>43270</v>
      </c>
      <c r="I27" s="75" t="s">
        <v>85</v>
      </c>
      <c r="J27" s="68">
        <v>0.29166666666666669</v>
      </c>
      <c r="K27" s="68">
        <v>0.33333333333333331</v>
      </c>
      <c r="L27" s="69">
        <f t="shared" si="3"/>
        <v>0</v>
      </c>
      <c r="M27" s="72">
        <f t="shared" si="4"/>
        <v>43276</v>
      </c>
      <c r="N27" s="73" t="s">
        <v>86</v>
      </c>
      <c r="O27" s="74">
        <v>0.29166666666666669</v>
      </c>
      <c r="P27" s="74">
        <v>0.33333333333333331</v>
      </c>
      <c r="Q27" s="69">
        <f t="shared" si="5"/>
        <v>4.166666666666663E-2</v>
      </c>
      <c r="R27" s="75">
        <f t="shared" si="6"/>
        <v>43284</v>
      </c>
      <c r="S27" s="75" t="s">
        <v>86</v>
      </c>
      <c r="T27" s="68">
        <v>0.29166666666666669</v>
      </c>
      <c r="U27" s="68">
        <v>0.33333333333333331</v>
      </c>
      <c r="V27" s="69">
        <f t="shared" si="7"/>
        <v>4.166666666666663E-2</v>
      </c>
      <c r="W27" s="76">
        <f t="shared" si="8"/>
        <v>0.12499999999999989</v>
      </c>
    </row>
    <row r="28" spans="1:23" ht="15.75" thickBot="1" x14ac:dyDescent="0.3">
      <c r="C28" s="120"/>
      <c r="D28" s="87">
        <v>43270</v>
      </c>
      <c r="E28" s="88">
        <v>0.29166666666666669</v>
      </c>
      <c r="F28" s="88">
        <v>0.33333333333333331</v>
      </c>
      <c r="G28" s="89">
        <f t="shared" si="1"/>
        <v>4.166666666666663E-2</v>
      </c>
      <c r="H28" s="90">
        <f t="shared" si="2"/>
        <v>43271</v>
      </c>
      <c r="I28" s="90" t="s">
        <v>85</v>
      </c>
      <c r="J28" s="88">
        <v>0.29166666666666669</v>
      </c>
      <c r="K28" s="88">
        <v>0.33333333333333331</v>
      </c>
      <c r="L28" s="89">
        <f t="shared" si="3"/>
        <v>0</v>
      </c>
      <c r="M28" s="91">
        <f t="shared" si="4"/>
        <v>43277</v>
      </c>
      <c r="N28" s="92" t="s">
        <v>86</v>
      </c>
      <c r="O28" s="93">
        <v>0.29166666666666669</v>
      </c>
      <c r="P28" s="93">
        <v>0.33333333333333331</v>
      </c>
      <c r="Q28" s="89">
        <f t="shared" si="5"/>
        <v>4.166666666666663E-2</v>
      </c>
      <c r="R28" s="90">
        <f t="shared" si="6"/>
        <v>43285</v>
      </c>
      <c r="S28" s="90" t="s">
        <v>86</v>
      </c>
      <c r="T28" s="88">
        <v>0.29166666666666669</v>
      </c>
      <c r="U28" s="88">
        <v>0.33333333333333331</v>
      </c>
      <c r="V28" s="89">
        <f t="shared" si="7"/>
        <v>4.166666666666663E-2</v>
      </c>
      <c r="W28" s="94">
        <f t="shared" si="8"/>
        <v>0.12499999999999989</v>
      </c>
    </row>
    <row r="29" spans="1:23" ht="15.75" thickBot="1" x14ac:dyDescent="0.3">
      <c r="C29" s="141" t="s">
        <v>87</v>
      </c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3"/>
    </row>
    <row r="30" spans="1:23" x14ac:dyDescent="0.25">
      <c r="C30" s="13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4"/>
    </row>
    <row r="31" spans="1:23" x14ac:dyDescent="0.25">
      <c r="C31" s="135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7"/>
    </row>
    <row r="32" spans="1:23" x14ac:dyDescent="0.25">
      <c r="C32" s="135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7"/>
    </row>
    <row r="33" spans="3:17" x14ac:dyDescent="0.25">
      <c r="C33" s="135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</row>
    <row r="34" spans="3:17" ht="15.75" thickBot="1" x14ac:dyDescent="0.3">
      <c r="C34" s="138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</row>
  </sheetData>
  <sheetProtection algorithmName="SHA-512" hashValue="7BpJfR6AdcP0vrJRJShB5nzbxLP6MuP9SU1i37gMMaOCgxgDBPeF2pS8uNjbhkb1a8gC2LnpkpxEcsmoF1G8Lw==" saltValue="tyyhf6hj+iYdSIOkIsDOhA==" spinCount="100000" sheet="1" objects="1" scenarios="1" selectLockedCells="1"/>
  <mergeCells count="2">
    <mergeCell ref="C29:Q29"/>
    <mergeCell ref="C30:Q34"/>
  </mergeCells>
  <dataValidations disablePrompts="1" count="1">
    <dataValidation type="list" allowBlank="1" showInputMessage="1" showErrorMessage="1" sqref="N7:N28 S7:S28 I7:I28" xr:uid="{00000000-0002-0000-0500-000000000000}">
      <formula1>"Sim, Não"</formula1>
    </dataValidation>
  </dataValidations>
  <hyperlinks>
    <hyperlink ref="A15:B15" location="'D9'!B15" display="'D9'!B15" xr:uid="{8FABE492-6D84-4596-9E57-0916F7521436}"/>
    <hyperlink ref="A14:B14" location="'D9'!B14" display="'D9'!B14" xr:uid="{C8AF2A09-C31A-42B8-A102-347E5821E058}"/>
    <hyperlink ref="A13:B13" location="'D7'!B13" display="'D7'!B13" xr:uid="{D21CAE7A-6396-41FA-9331-CBDA9E133EAD}"/>
    <hyperlink ref="A12:B12" location="'D6'!B12" display="'D6'!B12" xr:uid="{1D87EA1F-221C-48B0-8B81-9CC50D16B92B}"/>
    <hyperlink ref="A11:B11" location="'D5'!B11" display="'D5'!B11" xr:uid="{FE4BDEA9-A4A5-4D0A-A6CB-378C8A63EA4F}"/>
    <hyperlink ref="A10:B10" location="'D4'!B10" display="'D4'!B10" xr:uid="{F02DE29D-584F-4838-B862-D1A1994EEEC1}"/>
    <hyperlink ref="A9:B9" location="'D3'!B9" display="'D3'!B9" xr:uid="{11525DA9-2B70-4BA7-9793-DFDCDF40E1A5}"/>
    <hyperlink ref="A16:B16" location="'D10'!B16" display="'D10'!B16" xr:uid="{0087165E-9BD0-45A8-9B7E-C9471E8CBC19}"/>
    <hyperlink ref="A7:B7" location="'D1'!B7" display="'D1'!B7" xr:uid="{85462B3C-89B8-4BB4-A681-4F9443CCA5C7}"/>
    <hyperlink ref="A8:B8" location="'D2'!B8" display="'D2'!B8" xr:uid="{A8D0AA14-D871-4F43-A779-501A0E7E10BA}"/>
    <hyperlink ref="B14" location="'D8'!B14" display="'D8'!B14" xr:uid="{13F5029D-C496-45FB-972D-E078BA25CB3B}"/>
    <hyperlink ref="A14" location="'D8'!B14" display="'D8'!B14" xr:uid="{FAA08200-7210-4BCD-A304-B7C1B072CA08}"/>
    <hyperlink ref="B7" location="'Conhecimentos Gerais'!A1" display="'Conhecimentos Gerais'!A1" xr:uid="{CD386552-2764-4603-AF79-D63112F0D144}"/>
    <hyperlink ref="B8" location="'Conhecimentos de Legislação'!A1" display="'Conhecimentos de Legislação'!A1" xr:uid="{203A0246-F802-4BD7-9792-3BDB5A6D0162}"/>
    <hyperlink ref="B9" location="Pedagogo!A1" display="Pedagogo!A1" xr:uid="{C9F3B47E-01FD-4BC3-81E6-8CE36B8A2709}"/>
    <hyperlink ref="B10" location="Enfermeiro!A1" display="Enfermeiro!A1" xr:uid="{F8F8FFCD-9FF8-4762-9BA4-A3F3C953CE87}"/>
    <hyperlink ref="B11" location="'Técnico em Enfermagem'!A1" display="'Técnico em Enfermagem'!A1" xr:uid="{90C52050-DDA9-4E22-B52A-B16193B04EE7}"/>
    <hyperlink ref="B12" location="'Técnico em Farmácia'!A1" display="'Técnico em Farmácia'!A1" xr:uid="{E49D6EAE-516F-48DA-BF2B-A366BDB0F8B5}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58"/>
  <sheetViews>
    <sheetView showGridLines="0" workbookViewId="0">
      <selection activeCell="B8" sqref="B8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2851562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71</v>
      </c>
      <c r="F5" s="14"/>
      <c r="G5" s="15" t="s">
        <v>72</v>
      </c>
      <c r="H5" s="14"/>
      <c r="I5" s="14"/>
      <c r="J5" s="14" t="s">
        <v>73</v>
      </c>
      <c r="K5" s="14"/>
      <c r="L5" s="15" t="s">
        <v>74</v>
      </c>
      <c r="M5" s="13"/>
      <c r="N5" s="14"/>
      <c r="O5" s="14" t="s">
        <v>75</v>
      </c>
      <c r="P5" s="14"/>
      <c r="Q5" s="15"/>
      <c r="R5" s="13"/>
      <c r="S5" s="14"/>
      <c r="T5" s="14" t="s">
        <v>76</v>
      </c>
      <c r="U5" s="14"/>
      <c r="V5" s="15"/>
      <c r="W5" s="16" t="s">
        <v>77</v>
      </c>
    </row>
    <row r="6" spans="1:23" ht="30" x14ac:dyDescent="0.25">
      <c r="A6" s="27" t="s">
        <v>0</v>
      </c>
      <c r="B6" s="28" t="s">
        <v>78</v>
      </c>
      <c r="C6" s="17" t="s">
        <v>79</v>
      </c>
      <c r="D6" s="107" t="s">
        <v>80</v>
      </c>
      <c r="E6" s="108" t="s">
        <v>81</v>
      </c>
      <c r="F6" s="108" t="s">
        <v>82</v>
      </c>
      <c r="G6" s="109">
        <f>SUM(G7:G50)</f>
        <v>1.8333333333333295</v>
      </c>
      <c r="H6" s="110" t="s">
        <v>83</v>
      </c>
      <c r="I6" s="111" t="s">
        <v>84</v>
      </c>
      <c r="J6" s="108" t="s">
        <v>81</v>
      </c>
      <c r="K6" s="108" t="s">
        <v>82</v>
      </c>
      <c r="L6" s="109">
        <f>SUM(L7:L50)</f>
        <v>0</v>
      </c>
      <c r="M6" s="112" t="s">
        <v>83</v>
      </c>
      <c r="N6" s="110" t="s">
        <v>84</v>
      </c>
      <c r="O6" s="108" t="s">
        <v>81</v>
      </c>
      <c r="P6" s="108" t="s">
        <v>82</v>
      </c>
      <c r="Q6" s="109">
        <f>SUM(Q7:Q50)</f>
        <v>1.8333333333333295</v>
      </c>
      <c r="R6" s="110" t="s">
        <v>83</v>
      </c>
      <c r="S6" s="110" t="s">
        <v>84</v>
      </c>
      <c r="T6" s="108" t="s">
        <v>81</v>
      </c>
      <c r="U6" s="108" t="s">
        <v>82</v>
      </c>
      <c r="V6" s="109">
        <f>SUM(V7:V50)</f>
        <v>1.8333333333333295</v>
      </c>
      <c r="W6" s="113">
        <f>SUM(W7:W50)</f>
        <v>5.4999999999999991</v>
      </c>
    </row>
    <row r="7" spans="1:23" x14ac:dyDescent="0.25">
      <c r="A7" s="65">
        <v>1</v>
      </c>
      <c r="B7" s="65" t="str">
        <f>Cronograma!B10</f>
        <v xml:space="preserve">Conhecimentos Gerais </v>
      </c>
      <c r="C7" s="104" t="s">
        <v>142</v>
      </c>
      <c r="D7" s="67">
        <v>43249</v>
      </c>
      <c r="E7" s="68">
        <v>0.29166666666666669</v>
      </c>
      <c r="F7" s="68">
        <v>0.33333333333333331</v>
      </c>
      <c r="G7" s="69">
        <f>F7-E7</f>
        <v>4.166666666666663E-2</v>
      </c>
      <c r="H7" s="75">
        <f t="shared" ref="H7" si="0">IF(D7="","",D7+DAY(1))</f>
        <v>43250</v>
      </c>
      <c r="I7" s="75" t="s">
        <v>85</v>
      </c>
      <c r="J7" s="68">
        <v>0.29166666666666669</v>
      </c>
      <c r="K7" s="68">
        <v>0.33333333333333331</v>
      </c>
      <c r="L7" s="69">
        <f>IF(I7="sim",K7-J7,0)</f>
        <v>0</v>
      </c>
      <c r="M7" s="72">
        <f>IF(D7="","",D7+DAY(7))</f>
        <v>43256</v>
      </c>
      <c r="N7" s="73" t="s">
        <v>86</v>
      </c>
      <c r="O7" s="74">
        <v>0.29166666666666669</v>
      </c>
      <c r="P7" s="74">
        <v>0.33333333333333331</v>
      </c>
      <c r="Q7" s="69">
        <f>IF(N7="sim",P7-O7,0)</f>
        <v>4.166666666666663E-2</v>
      </c>
      <c r="R7" s="75">
        <f>IF(D7="","",D7+DAY(15))</f>
        <v>43264</v>
      </c>
      <c r="S7" s="75" t="s">
        <v>86</v>
      </c>
      <c r="T7" s="68">
        <v>0.29166666666666669</v>
      </c>
      <c r="U7" s="68">
        <v>0.33333333333333331</v>
      </c>
      <c r="V7" s="69">
        <f>IF(S7="sim",U7-T7,0)</f>
        <v>4.166666666666663E-2</v>
      </c>
      <c r="W7" s="76">
        <f>G7+L7+Q7+V7</f>
        <v>0.12499999999999989</v>
      </c>
    </row>
    <row r="8" spans="1:23" ht="105" x14ac:dyDescent="0.25">
      <c r="A8" s="65">
        <v>2</v>
      </c>
      <c r="B8" s="65" t="str">
        <f>Cronograma!B11</f>
        <v>Conhecimentos de Legislação</v>
      </c>
      <c r="C8" s="100" t="s">
        <v>143</v>
      </c>
      <c r="D8" s="67">
        <v>43250</v>
      </c>
      <c r="E8" s="68">
        <v>0.29166666666666669</v>
      </c>
      <c r="F8" s="68">
        <v>0.33333333333333331</v>
      </c>
      <c r="G8" s="69">
        <f t="shared" ref="G8:G52" si="1">F8-E8</f>
        <v>4.166666666666663E-2</v>
      </c>
      <c r="H8" s="75">
        <f t="shared" ref="H8:H52" si="2">IF(D8="","",D8+DAY(1))</f>
        <v>43251</v>
      </c>
      <c r="I8" s="75" t="s">
        <v>85</v>
      </c>
      <c r="J8" s="68">
        <v>0.29166666666666669</v>
      </c>
      <c r="K8" s="68">
        <v>0.33333333333333331</v>
      </c>
      <c r="L8" s="69">
        <f t="shared" ref="L8:L52" si="3">IF(I8="sim",K8-J8,0)</f>
        <v>0</v>
      </c>
      <c r="M8" s="72">
        <f t="shared" ref="M8:M52" si="4">IF(D8="","",D8+DAY(7))</f>
        <v>43257</v>
      </c>
      <c r="N8" s="73" t="s">
        <v>86</v>
      </c>
      <c r="O8" s="74">
        <v>0.29166666666666669</v>
      </c>
      <c r="P8" s="74">
        <v>0.33333333333333331</v>
      </c>
      <c r="Q8" s="69">
        <f t="shared" ref="Q8:Q52" si="5">IF(N8="sim",P8-O8,0)</f>
        <v>4.166666666666663E-2</v>
      </c>
      <c r="R8" s="75">
        <f t="shared" ref="R8:R52" si="6">IF(D8="","",D8+DAY(15))</f>
        <v>43265</v>
      </c>
      <c r="S8" s="75" t="s">
        <v>86</v>
      </c>
      <c r="T8" s="68">
        <v>0.29166666666666669</v>
      </c>
      <c r="U8" s="68">
        <v>0.33333333333333331</v>
      </c>
      <c r="V8" s="69">
        <f t="shared" ref="V8:V52" si="7">IF(S8="sim",U8-T8,0)</f>
        <v>4.166666666666663E-2</v>
      </c>
      <c r="W8" s="76">
        <f t="shared" ref="W8:W52" si="8">G8+L8+Q8+V8</f>
        <v>0.12499999999999989</v>
      </c>
    </row>
    <row r="9" spans="1:23" ht="30" x14ac:dyDescent="0.25">
      <c r="A9" s="66">
        <v>3</v>
      </c>
      <c r="B9" s="66" t="str">
        <f>Cronograma!B12</f>
        <v>Conhecimento específicos: Pedagogo</v>
      </c>
      <c r="C9" s="100" t="s">
        <v>144</v>
      </c>
      <c r="D9" s="67">
        <v>43251</v>
      </c>
      <c r="E9" s="68">
        <v>0.29166666666666669</v>
      </c>
      <c r="F9" s="68">
        <v>0.33333333333333331</v>
      </c>
      <c r="G9" s="69">
        <f t="shared" si="1"/>
        <v>4.166666666666663E-2</v>
      </c>
      <c r="H9" s="75">
        <f t="shared" si="2"/>
        <v>43252</v>
      </c>
      <c r="I9" s="75" t="s">
        <v>85</v>
      </c>
      <c r="J9" s="68">
        <v>0.29166666666666669</v>
      </c>
      <c r="K9" s="68">
        <v>0.33333333333333331</v>
      </c>
      <c r="L9" s="69">
        <f t="shared" si="3"/>
        <v>0</v>
      </c>
      <c r="M9" s="72">
        <f t="shared" si="4"/>
        <v>43258</v>
      </c>
      <c r="N9" s="73" t="s">
        <v>86</v>
      </c>
      <c r="O9" s="74">
        <v>0.29166666666666669</v>
      </c>
      <c r="P9" s="74">
        <v>0.33333333333333331</v>
      </c>
      <c r="Q9" s="69">
        <f t="shared" si="5"/>
        <v>4.166666666666663E-2</v>
      </c>
      <c r="R9" s="75">
        <f t="shared" si="6"/>
        <v>43266</v>
      </c>
      <c r="S9" s="75" t="s">
        <v>86</v>
      </c>
      <c r="T9" s="68">
        <v>0.29166666666666669</v>
      </c>
      <c r="U9" s="68">
        <v>0.33333333333333331</v>
      </c>
      <c r="V9" s="69">
        <f t="shared" si="7"/>
        <v>4.166666666666663E-2</v>
      </c>
      <c r="W9" s="76">
        <f t="shared" si="8"/>
        <v>0.12499999999999989</v>
      </c>
    </row>
    <row r="10" spans="1:23" x14ac:dyDescent="0.25">
      <c r="A10" s="65">
        <v>4</v>
      </c>
      <c r="B10" s="65" t="str">
        <f>Cronograma!B13</f>
        <v>Enfermeiro</v>
      </c>
      <c r="C10" s="100" t="s">
        <v>145</v>
      </c>
      <c r="D10" s="67">
        <v>43252</v>
      </c>
      <c r="E10" s="68">
        <v>0.29166666666666669</v>
      </c>
      <c r="F10" s="68">
        <v>0.33333333333333331</v>
      </c>
      <c r="G10" s="69">
        <f t="shared" si="1"/>
        <v>4.166666666666663E-2</v>
      </c>
      <c r="H10" s="75">
        <f t="shared" si="2"/>
        <v>43253</v>
      </c>
      <c r="I10" s="75" t="s">
        <v>85</v>
      </c>
      <c r="J10" s="68">
        <v>0.29166666666666669</v>
      </c>
      <c r="K10" s="68">
        <v>0.33333333333333331</v>
      </c>
      <c r="L10" s="69">
        <f t="shared" si="3"/>
        <v>0</v>
      </c>
      <c r="M10" s="72">
        <f t="shared" si="4"/>
        <v>43259</v>
      </c>
      <c r="N10" s="73" t="s">
        <v>86</v>
      </c>
      <c r="O10" s="74">
        <v>0.29166666666666669</v>
      </c>
      <c r="P10" s="74">
        <v>0.33333333333333331</v>
      </c>
      <c r="Q10" s="69">
        <f t="shared" si="5"/>
        <v>4.166666666666663E-2</v>
      </c>
      <c r="R10" s="75">
        <f t="shared" si="6"/>
        <v>43267</v>
      </c>
      <c r="S10" s="75" t="s">
        <v>86</v>
      </c>
      <c r="T10" s="68">
        <v>0.29166666666666669</v>
      </c>
      <c r="U10" s="68">
        <v>0.33333333333333331</v>
      </c>
      <c r="V10" s="69">
        <f t="shared" si="7"/>
        <v>4.166666666666663E-2</v>
      </c>
      <c r="W10" s="76">
        <f t="shared" si="8"/>
        <v>0.12499999999999989</v>
      </c>
    </row>
    <row r="11" spans="1:23" x14ac:dyDescent="0.25">
      <c r="A11" s="65">
        <v>5</v>
      </c>
      <c r="B11" s="65" t="str">
        <f>Cronograma!B14</f>
        <v>Técnico em Enfermagem</v>
      </c>
      <c r="C11" s="100" t="s">
        <v>146</v>
      </c>
      <c r="D11" s="67">
        <v>43253</v>
      </c>
      <c r="E11" s="68">
        <v>0.29166666666666669</v>
      </c>
      <c r="F11" s="68">
        <v>0.33333333333333331</v>
      </c>
      <c r="G11" s="69">
        <f t="shared" si="1"/>
        <v>4.166666666666663E-2</v>
      </c>
      <c r="H11" s="75">
        <f t="shared" si="2"/>
        <v>43254</v>
      </c>
      <c r="I11" s="75" t="s">
        <v>85</v>
      </c>
      <c r="J11" s="68">
        <v>0.29166666666666669</v>
      </c>
      <c r="K11" s="68">
        <v>0.33333333333333331</v>
      </c>
      <c r="L11" s="69">
        <f t="shared" si="3"/>
        <v>0</v>
      </c>
      <c r="M11" s="72">
        <f t="shared" si="4"/>
        <v>43260</v>
      </c>
      <c r="N11" s="73" t="s">
        <v>86</v>
      </c>
      <c r="O11" s="74">
        <v>0.29166666666666669</v>
      </c>
      <c r="P11" s="74">
        <v>0.33333333333333331</v>
      </c>
      <c r="Q11" s="69">
        <f t="shared" si="5"/>
        <v>4.166666666666663E-2</v>
      </c>
      <c r="R11" s="75">
        <f t="shared" si="6"/>
        <v>43268</v>
      </c>
      <c r="S11" s="75" t="s">
        <v>86</v>
      </c>
      <c r="T11" s="68">
        <v>0.29166666666666669</v>
      </c>
      <c r="U11" s="68">
        <v>0.33333333333333331</v>
      </c>
      <c r="V11" s="69">
        <f t="shared" si="7"/>
        <v>4.166666666666663E-2</v>
      </c>
      <c r="W11" s="76">
        <f t="shared" si="8"/>
        <v>0.12499999999999989</v>
      </c>
    </row>
    <row r="12" spans="1:23" x14ac:dyDescent="0.25">
      <c r="A12" s="65">
        <v>6</v>
      </c>
      <c r="B12" s="65" t="str">
        <f>Cronograma!B15</f>
        <v>Técnico em Farmácia</v>
      </c>
      <c r="C12" s="100" t="s">
        <v>147</v>
      </c>
      <c r="D12" s="67">
        <v>43254</v>
      </c>
      <c r="E12" s="68">
        <v>0.29166666666666669</v>
      </c>
      <c r="F12" s="68">
        <v>0.33333333333333331</v>
      </c>
      <c r="G12" s="69">
        <f t="shared" si="1"/>
        <v>4.166666666666663E-2</v>
      </c>
      <c r="H12" s="75">
        <f t="shared" si="2"/>
        <v>43255</v>
      </c>
      <c r="I12" s="75" t="s">
        <v>85</v>
      </c>
      <c r="J12" s="68">
        <v>0.29166666666666669</v>
      </c>
      <c r="K12" s="68">
        <v>0.33333333333333331</v>
      </c>
      <c r="L12" s="69">
        <f t="shared" si="3"/>
        <v>0</v>
      </c>
      <c r="M12" s="72">
        <f t="shared" si="4"/>
        <v>43261</v>
      </c>
      <c r="N12" s="73" t="s">
        <v>86</v>
      </c>
      <c r="O12" s="74">
        <v>0.29166666666666669</v>
      </c>
      <c r="P12" s="74">
        <v>0.33333333333333331</v>
      </c>
      <c r="Q12" s="69">
        <f t="shared" si="5"/>
        <v>4.166666666666663E-2</v>
      </c>
      <c r="R12" s="75">
        <f t="shared" si="6"/>
        <v>43269</v>
      </c>
      <c r="S12" s="75" t="s">
        <v>86</v>
      </c>
      <c r="T12" s="68">
        <v>0.29166666666666669</v>
      </c>
      <c r="U12" s="68">
        <v>0.33333333333333331</v>
      </c>
      <c r="V12" s="69">
        <f t="shared" si="7"/>
        <v>4.166666666666663E-2</v>
      </c>
      <c r="W12" s="76">
        <f t="shared" si="8"/>
        <v>0.12499999999999989</v>
      </c>
    </row>
    <row r="13" spans="1:23" ht="45" x14ac:dyDescent="0.25">
      <c r="A13" s="103">
        <v>7</v>
      </c>
      <c r="B13" s="103">
        <f>Cronograma!B16</f>
        <v>0</v>
      </c>
      <c r="C13" s="100" t="s">
        <v>148</v>
      </c>
      <c r="D13" s="67">
        <v>43255</v>
      </c>
      <c r="E13" s="68">
        <v>0.29166666666666669</v>
      </c>
      <c r="F13" s="68">
        <v>0.33333333333333331</v>
      </c>
      <c r="G13" s="69">
        <f t="shared" si="1"/>
        <v>4.166666666666663E-2</v>
      </c>
      <c r="H13" s="75">
        <f t="shared" si="2"/>
        <v>43256</v>
      </c>
      <c r="I13" s="75" t="s">
        <v>85</v>
      </c>
      <c r="J13" s="68">
        <v>0.29166666666666669</v>
      </c>
      <c r="K13" s="68">
        <v>0.33333333333333331</v>
      </c>
      <c r="L13" s="69">
        <f t="shared" si="3"/>
        <v>0</v>
      </c>
      <c r="M13" s="72">
        <f t="shared" si="4"/>
        <v>43262</v>
      </c>
      <c r="N13" s="73" t="s">
        <v>86</v>
      </c>
      <c r="O13" s="74">
        <v>0.29166666666666669</v>
      </c>
      <c r="P13" s="74">
        <v>0.33333333333333331</v>
      </c>
      <c r="Q13" s="69">
        <f t="shared" si="5"/>
        <v>4.166666666666663E-2</v>
      </c>
      <c r="R13" s="75">
        <f t="shared" si="6"/>
        <v>43270</v>
      </c>
      <c r="S13" s="75" t="s">
        <v>86</v>
      </c>
      <c r="T13" s="68">
        <v>0.29166666666666669</v>
      </c>
      <c r="U13" s="68">
        <v>0.33333333333333331</v>
      </c>
      <c r="V13" s="69">
        <f t="shared" si="7"/>
        <v>4.166666666666663E-2</v>
      </c>
      <c r="W13" s="76">
        <f t="shared" si="8"/>
        <v>0.12499999999999989</v>
      </c>
    </row>
    <row r="14" spans="1:23" ht="45" x14ac:dyDescent="0.25">
      <c r="A14" s="64">
        <v>8</v>
      </c>
      <c r="B14" s="64">
        <f>Cronograma!B17</f>
        <v>0</v>
      </c>
      <c r="C14" s="100" t="s">
        <v>149</v>
      </c>
      <c r="D14" s="67">
        <v>43256</v>
      </c>
      <c r="E14" s="68">
        <v>0.29166666666666669</v>
      </c>
      <c r="F14" s="68">
        <v>0.33333333333333331</v>
      </c>
      <c r="G14" s="69">
        <f t="shared" si="1"/>
        <v>4.166666666666663E-2</v>
      </c>
      <c r="H14" s="75">
        <f t="shared" si="2"/>
        <v>43257</v>
      </c>
      <c r="I14" s="75" t="s">
        <v>85</v>
      </c>
      <c r="J14" s="68">
        <v>0.29166666666666669</v>
      </c>
      <c r="K14" s="68">
        <v>0.33333333333333331</v>
      </c>
      <c r="L14" s="69">
        <f t="shared" si="3"/>
        <v>0</v>
      </c>
      <c r="M14" s="72">
        <f t="shared" si="4"/>
        <v>43263</v>
      </c>
      <c r="N14" s="73" t="s">
        <v>86</v>
      </c>
      <c r="O14" s="74">
        <v>0.29166666666666669</v>
      </c>
      <c r="P14" s="74">
        <v>0.33333333333333331</v>
      </c>
      <c r="Q14" s="69">
        <f t="shared" si="5"/>
        <v>4.166666666666663E-2</v>
      </c>
      <c r="R14" s="75">
        <f t="shared" si="6"/>
        <v>43271</v>
      </c>
      <c r="S14" s="75" t="s">
        <v>86</v>
      </c>
      <c r="T14" s="68">
        <v>0.29166666666666669</v>
      </c>
      <c r="U14" s="68">
        <v>0.33333333333333331</v>
      </c>
      <c r="V14" s="69">
        <f t="shared" si="7"/>
        <v>4.166666666666663E-2</v>
      </c>
      <c r="W14" s="76">
        <f t="shared" si="8"/>
        <v>0.12499999999999989</v>
      </c>
    </row>
    <row r="15" spans="1:23" ht="45" x14ac:dyDescent="0.25">
      <c r="A15" s="64">
        <v>9</v>
      </c>
      <c r="B15" s="64">
        <f>Cronograma!B18</f>
        <v>0</v>
      </c>
      <c r="C15" s="100" t="s">
        <v>150</v>
      </c>
      <c r="D15" s="67">
        <v>43257</v>
      </c>
      <c r="E15" s="68">
        <v>0.29166666666666669</v>
      </c>
      <c r="F15" s="68">
        <v>0.33333333333333331</v>
      </c>
      <c r="G15" s="69">
        <f t="shared" si="1"/>
        <v>4.166666666666663E-2</v>
      </c>
      <c r="H15" s="75">
        <f t="shared" si="2"/>
        <v>43258</v>
      </c>
      <c r="I15" s="75" t="s">
        <v>85</v>
      </c>
      <c r="J15" s="68">
        <v>0.29166666666666669</v>
      </c>
      <c r="K15" s="68">
        <v>0.33333333333333331</v>
      </c>
      <c r="L15" s="69">
        <f t="shared" si="3"/>
        <v>0</v>
      </c>
      <c r="M15" s="72">
        <f t="shared" si="4"/>
        <v>43264</v>
      </c>
      <c r="N15" s="73" t="s">
        <v>86</v>
      </c>
      <c r="O15" s="74">
        <v>0.29166666666666669</v>
      </c>
      <c r="P15" s="74">
        <v>0.33333333333333331</v>
      </c>
      <c r="Q15" s="69">
        <f t="shared" si="5"/>
        <v>4.166666666666663E-2</v>
      </c>
      <c r="R15" s="75">
        <f t="shared" si="6"/>
        <v>43272</v>
      </c>
      <c r="S15" s="75" t="s">
        <v>86</v>
      </c>
      <c r="T15" s="68">
        <v>0.29166666666666669</v>
      </c>
      <c r="U15" s="68">
        <v>0.33333333333333331</v>
      </c>
      <c r="V15" s="69">
        <f t="shared" si="7"/>
        <v>4.166666666666663E-2</v>
      </c>
      <c r="W15" s="76">
        <f t="shared" si="8"/>
        <v>0.12499999999999989</v>
      </c>
    </row>
    <row r="16" spans="1:23" ht="30" x14ac:dyDescent="0.25">
      <c r="A16" s="64">
        <v>10</v>
      </c>
      <c r="B16" s="64">
        <f>Cronograma!B19</f>
        <v>0</v>
      </c>
      <c r="C16" s="100" t="s">
        <v>151</v>
      </c>
      <c r="D16" s="67">
        <v>43258</v>
      </c>
      <c r="E16" s="68">
        <v>0.29166666666666669</v>
      </c>
      <c r="F16" s="68">
        <v>0.33333333333333331</v>
      </c>
      <c r="G16" s="69">
        <f t="shared" si="1"/>
        <v>4.166666666666663E-2</v>
      </c>
      <c r="H16" s="75">
        <f t="shared" si="2"/>
        <v>43259</v>
      </c>
      <c r="I16" s="75" t="s">
        <v>85</v>
      </c>
      <c r="J16" s="68">
        <v>0.29166666666666669</v>
      </c>
      <c r="K16" s="68">
        <v>0.33333333333333331</v>
      </c>
      <c r="L16" s="69">
        <f t="shared" si="3"/>
        <v>0</v>
      </c>
      <c r="M16" s="72">
        <f t="shared" si="4"/>
        <v>43265</v>
      </c>
      <c r="N16" s="73" t="s">
        <v>86</v>
      </c>
      <c r="O16" s="74">
        <v>0.29166666666666669</v>
      </c>
      <c r="P16" s="74">
        <v>0.33333333333333331</v>
      </c>
      <c r="Q16" s="69">
        <f t="shared" si="5"/>
        <v>4.166666666666663E-2</v>
      </c>
      <c r="R16" s="75">
        <f t="shared" si="6"/>
        <v>43273</v>
      </c>
      <c r="S16" s="75" t="s">
        <v>86</v>
      </c>
      <c r="T16" s="68">
        <v>0.29166666666666669</v>
      </c>
      <c r="U16" s="68">
        <v>0.33333333333333331</v>
      </c>
      <c r="V16" s="69">
        <f t="shared" si="7"/>
        <v>4.166666666666663E-2</v>
      </c>
      <c r="W16" s="76">
        <f t="shared" si="8"/>
        <v>0.12499999999999989</v>
      </c>
    </row>
    <row r="17" spans="1:23" ht="60" x14ac:dyDescent="0.25">
      <c r="A17" s="1"/>
      <c r="B17" s="1"/>
      <c r="C17" s="100" t="s">
        <v>152</v>
      </c>
      <c r="D17" s="67">
        <v>43259</v>
      </c>
      <c r="E17" s="68">
        <v>0.29166666666666669</v>
      </c>
      <c r="F17" s="68">
        <v>0.33333333333333331</v>
      </c>
      <c r="G17" s="69">
        <f t="shared" si="1"/>
        <v>4.166666666666663E-2</v>
      </c>
      <c r="H17" s="75">
        <f t="shared" si="2"/>
        <v>43260</v>
      </c>
      <c r="I17" s="75" t="s">
        <v>85</v>
      </c>
      <c r="J17" s="68">
        <v>0.29166666666666669</v>
      </c>
      <c r="K17" s="68">
        <v>0.33333333333333331</v>
      </c>
      <c r="L17" s="69">
        <f t="shared" si="3"/>
        <v>0</v>
      </c>
      <c r="M17" s="72">
        <f t="shared" si="4"/>
        <v>43266</v>
      </c>
      <c r="N17" s="73" t="s">
        <v>86</v>
      </c>
      <c r="O17" s="74">
        <v>0.29166666666666669</v>
      </c>
      <c r="P17" s="74">
        <v>0.33333333333333331</v>
      </c>
      <c r="Q17" s="69">
        <f t="shared" si="5"/>
        <v>4.166666666666663E-2</v>
      </c>
      <c r="R17" s="75">
        <f t="shared" si="6"/>
        <v>43274</v>
      </c>
      <c r="S17" s="75" t="s">
        <v>86</v>
      </c>
      <c r="T17" s="68">
        <v>0.29166666666666669</v>
      </c>
      <c r="U17" s="68">
        <v>0.33333333333333331</v>
      </c>
      <c r="V17" s="69">
        <f t="shared" si="7"/>
        <v>4.166666666666663E-2</v>
      </c>
      <c r="W17" s="76">
        <f t="shared" si="8"/>
        <v>0.12499999999999989</v>
      </c>
    </row>
    <row r="18" spans="1:23" ht="30" x14ac:dyDescent="0.25">
      <c r="A18" s="1"/>
      <c r="B18" s="1"/>
      <c r="C18" s="100" t="s">
        <v>153</v>
      </c>
      <c r="D18" s="67">
        <v>43260</v>
      </c>
      <c r="E18" s="68">
        <v>0.29166666666666669</v>
      </c>
      <c r="F18" s="68">
        <v>0.33333333333333331</v>
      </c>
      <c r="G18" s="69">
        <f t="shared" si="1"/>
        <v>4.166666666666663E-2</v>
      </c>
      <c r="H18" s="75">
        <f t="shared" si="2"/>
        <v>43261</v>
      </c>
      <c r="I18" s="75" t="s">
        <v>85</v>
      </c>
      <c r="J18" s="68">
        <v>0.29166666666666669</v>
      </c>
      <c r="K18" s="68">
        <v>0.33333333333333331</v>
      </c>
      <c r="L18" s="69">
        <f t="shared" si="3"/>
        <v>0</v>
      </c>
      <c r="M18" s="72">
        <f t="shared" si="4"/>
        <v>43267</v>
      </c>
      <c r="N18" s="73" t="s">
        <v>86</v>
      </c>
      <c r="O18" s="74">
        <v>0.29166666666666669</v>
      </c>
      <c r="P18" s="74">
        <v>0.33333333333333331</v>
      </c>
      <c r="Q18" s="69">
        <f t="shared" si="5"/>
        <v>4.166666666666663E-2</v>
      </c>
      <c r="R18" s="75">
        <f t="shared" si="6"/>
        <v>43275</v>
      </c>
      <c r="S18" s="75" t="s">
        <v>86</v>
      </c>
      <c r="T18" s="68">
        <v>0.29166666666666669</v>
      </c>
      <c r="U18" s="68">
        <v>0.33333333333333331</v>
      </c>
      <c r="V18" s="69">
        <f t="shared" si="7"/>
        <v>4.166666666666663E-2</v>
      </c>
      <c r="W18" s="76">
        <f t="shared" si="8"/>
        <v>0.12499999999999989</v>
      </c>
    </row>
    <row r="19" spans="1:23" ht="30" x14ac:dyDescent="0.25">
      <c r="A19" s="1"/>
      <c r="B19" s="1"/>
      <c r="C19" s="100" t="s">
        <v>154</v>
      </c>
      <c r="D19" s="67">
        <v>43261</v>
      </c>
      <c r="E19" s="68">
        <v>0.29166666666666669</v>
      </c>
      <c r="F19" s="68">
        <v>0.33333333333333331</v>
      </c>
      <c r="G19" s="69">
        <f t="shared" si="1"/>
        <v>4.166666666666663E-2</v>
      </c>
      <c r="H19" s="75">
        <f t="shared" si="2"/>
        <v>43262</v>
      </c>
      <c r="I19" s="75" t="s">
        <v>85</v>
      </c>
      <c r="J19" s="68">
        <v>0.29166666666666669</v>
      </c>
      <c r="K19" s="68">
        <v>0.33333333333333331</v>
      </c>
      <c r="L19" s="69">
        <f t="shared" si="3"/>
        <v>0</v>
      </c>
      <c r="M19" s="72">
        <f t="shared" si="4"/>
        <v>43268</v>
      </c>
      <c r="N19" s="73" t="s">
        <v>86</v>
      </c>
      <c r="O19" s="74">
        <v>0.29166666666666669</v>
      </c>
      <c r="P19" s="74">
        <v>0.33333333333333331</v>
      </c>
      <c r="Q19" s="69">
        <f t="shared" si="5"/>
        <v>4.166666666666663E-2</v>
      </c>
      <c r="R19" s="75">
        <f t="shared" si="6"/>
        <v>43276</v>
      </c>
      <c r="S19" s="75" t="s">
        <v>86</v>
      </c>
      <c r="T19" s="68">
        <v>0.29166666666666669</v>
      </c>
      <c r="U19" s="68">
        <v>0.33333333333333331</v>
      </c>
      <c r="V19" s="69">
        <f t="shared" si="7"/>
        <v>4.166666666666663E-2</v>
      </c>
      <c r="W19" s="76">
        <f t="shared" si="8"/>
        <v>0.12499999999999989</v>
      </c>
    </row>
    <row r="20" spans="1:23" ht="30" x14ac:dyDescent="0.25">
      <c r="A20" s="1"/>
      <c r="B20" s="1"/>
      <c r="C20" s="100" t="s">
        <v>155</v>
      </c>
      <c r="D20" s="67">
        <v>43262</v>
      </c>
      <c r="E20" s="68">
        <v>0.29166666666666669</v>
      </c>
      <c r="F20" s="68">
        <v>0.33333333333333331</v>
      </c>
      <c r="G20" s="69">
        <f t="shared" si="1"/>
        <v>4.166666666666663E-2</v>
      </c>
      <c r="H20" s="75">
        <f t="shared" si="2"/>
        <v>43263</v>
      </c>
      <c r="I20" s="75" t="s">
        <v>85</v>
      </c>
      <c r="J20" s="68">
        <v>0.29166666666666669</v>
      </c>
      <c r="K20" s="68">
        <v>0.33333333333333331</v>
      </c>
      <c r="L20" s="69">
        <f t="shared" si="3"/>
        <v>0</v>
      </c>
      <c r="M20" s="72">
        <f t="shared" si="4"/>
        <v>43269</v>
      </c>
      <c r="N20" s="73" t="s">
        <v>86</v>
      </c>
      <c r="O20" s="74">
        <v>0.29166666666666669</v>
      </c>
      <c r="P20" s="74">
        <v>0.33333333333333331</v>
      </c>
      <c r="Q20" s="69">
        <f t="shared" si="5"/>
        <v>4.166666666666663E-2</v>
      </c>
      <c r="R20" s="75">
        <f t="shared" si="6"/>
        <v>43277</v>
      </c>
      <c r="S20" s="75" t="s">
        <v>86</v>
      </c>
      <c r="T20" s="68">
        <v>0.29166666666666669</v>
      </c>
      <c r="U20" s="68">
        <v>0.33333333333333331</v>
      </c>
      <c r="V20" s="69">
        <f t="shared" si="7"/>
        <v>4.166666666666663E-2</v>
      </c>
      <c r="W20" s="76">
        <f t="shared" si="8"/>
        <v>0.12499999999999989</v>
      </c>
    </row>
    <row r="21" spans="1:23" ht="30" x14ac:dyDescent="0.25">
      <c r="A21" s="1"/>
      <c r="B21" s="1"/>
      <c r="C21" s="100" t="s">
        <v>156</v>
      </c>
      <c r="D21" s="67">
        <v>43263</v>
      </c>
      <c r="E21" s="68">
        <v>0.29166666666666669</v>
      </c>
      <c r="F21" s="68">
        <v>0.33333333333333331</v>
      </c>
      <c r="G21" s="69">
        <f t="shared" si="1"/>
        <v>4.166666666666663E-2</v>
      </c>
      <c r="H21" s="75">
        <f t="shared" si="2"/>
        <v>43264</v>
      </c>
      <c r="I21" s="75" t="s">
        <v>85</v>
      </c>
      <c r="J21" s="68">
        <v>0.29166666666666669</v>
      </c>
      <c r="K21" s="68">
        <v>0.33333333333333331</v>
      </c>
      <c r="L21" s="69">
        <f t="shared" si="3"/>
        <v>0</v>
      </c>
      <c r="M21" s="72">
        <f t="shared" si="4"/>
        <v>43270</v>
      </c>
      <c r="N21" s="73" t="s">
        <v>86</v>
      </c>
      <c r="O21" s="74">
        <v>0.29166666666666669</v>
      </c>
      <c r="P21" s="74">
        <v>0.33333333333333331</v>
      </c>
      <c r="Q21" s="69">
        <f t="shared" si="5"/>
        <v>4.166666666666663E-2</v>
      </c>
      <c r="R21" s="75">
        <f t="shared" si="6"/>
        <v>43278</v>
      </c>
      <c r="S21" s="75" t="s">
        <v>86</v>
      </c>
      <c r="T21" s="68">
        <v>0.29166666666666669</v>
      </c>
      <c r="U21" s="68">
        <v>0.33333333333333331</v>
      </c>
      <c r="V21" s="69">
        <f t="shared" si="7"/>
        <v>4.166666666666663E-2</v>
      </c>
      <c r="W21" s="76">
        <f t="shared" si="8"/>
        <v>0.12499999999999989</v>
      </c>
    </row>
    <row r="22" spans="1:23" ht="45" x14ac:dyDescent="0.25">
      <c r="A22" s="1"/>
      <c r="B22" s="1"/>
      <c r="C22" s="100" t="s">
        <v>157</v>
      </c>
      <c r="D22" s="67">
        <v>43264</v>
      </c>
      <c r="E22" s="68">
        <v>0.29166666666666669</v>
      </c>
      <c r="F22" s="68">
        <v>0.33333333333333331</v>
      </c>
      <c r="G22" s="69">
        <f t="shared" si="1"/>
        <v>4.166666666666663E-2</v>
      </c>
      <c r="H22" s="75">
        <f t="shared" si="2"/>
        <v>43265</v>
      </c>
      <c r="I22" s="75" t="s">
        <v>85</v>
      </c>
      <c r="J22" s="68">
        <v>0.29166666666666669</v>
      </c>
      <c r="K22" s="68">
        <v>0.33333333333333331</v>
      </c>
      <c r="L22" s="69">
        <f t="shared" si="3"/>
        <v>0</v>
      </c>
      <c r="M22" s="72">
        <f t="shared" si="4"/>
        <v>43271</v>
      </c>
      <c r="N22" s="73" t="s">
        <v>86</v>
      </c>
      <c r="O22" s="74">
        <v>0.29166666666666669</v>
      </c>
      <c r="P22" s="74">
        <v>0.33333333333333331</v>
      </c>
      <c r="Q22" s="69">
        <f t="shared" si="5"/>
        <v>4.166666666666663E-2</v>
      </c>
      <c r="R22" s="75">
        <f t="shared" si="6"/>
        <v>43279</v>
      </c>
      <c r="S22" s="75" t="s">
        <v>86</v>
      </c>
      <c r="T22" s="68">
        <v>0.29166666666666669</v>
      </c>
      <c r="U22" s="68">
        <v>0.33333333333333331</v>
      </c>
      <c r="V22" s="69">
        <f t="shared" si="7"/>
        <v>4.166666666666663E-2</v>
      </c>
      <c r="W22" s="76">
        <f t="shared" si="8"/>
        <v>0.12499999999999989</v>
      </c>
    </row>
    <row r="23" spans="1:23" ht="30" x14ac:dyDescent="0.25">
      <c r="A23" s="1"/>
      <c r="B23" s="1"/>
      <c r="C23" s="100" t="s">
        <v>158</v>
      </c>
      <c r="D23" s="67">
        <v>43265</v>
      </c>
      <c r="E23" s="68">
        <v>0.29166666666666669</v>
      </c>
      <c r="F23" s="68">
        <v>0.33333333333333331</v>
      </c>
      <c r="G23" s="69">
        <f t="shared" si="1"/>
        <v>4.166666666666663E-2</v>
      </c>
      <c r="H23" s="75">
        <f t="shared" si="2"/>
        <v>43266</v>
      </c>
      <c r="I23" s="75" t="s">
        <v>85</v>
      </c>
      <c r="J23" s="68">
        <v>0.29166666666666669</v>
      </c>
      <c r="K23" s="68">
        <v>0.33333333333333331</v>
      </c>
      <c r="L23" s="69">
        <f t="shared" si="3"/>
        <v>0</v>
      </c>
      <c r="M23" s="72">
        <f t="shared" si="4"/>
        <v>43272</v>
      </c>
      <c r="N23" s="73" t="s">
        <v>86</v>
      </c>
      <c r="O23" s="74">
        <v>0.29166666666666669</v>
      </c>
      <c r="P23" s="74">
        <v>0.33333333333333331</v>
      </c>
      <c r="Q23" s="69">
        <f t="shared" si="5"/>
        <v>4.166666666666663E-2</v>
      </c>
      <c r="R23" s="75">
        <f t="shared" si="6"/>
        <v>43280</v>
      </c>
      <c r="S23" s="75" t="s">
        <v>86</v>
      </c>
      <c r="T23" s="68">
        <v>0.29166666666666669</v>
      </c>
      <c r="U23" s="68">
        <v>0.33333333333333331</v>
      </c>
      <c r="V23" s="69">
        <f t="shared" si="7"/>
        <v>4.166666666666663E-2</v>
      </c>
      <c r="W23" s="76">
        <f t="shared" si="8"/>
        <v>0.12499999999999989</v>
      </c>
    </row>
    <row r="24" spans="1:23" x14ac:dyDescent="0.25">
      <c r="A24" s="1"/>
      <c r="B24" s="1"/>
      <c r="C24" s="100" t="s">
        <v>159</v>
      </c>
      <c r="D24" s="67">
        <v>43266</v>
      </c>
      <c r="E24" s="68">
        <v>0.29166666666666669</v>
      </c>
      <c r="F24" s="68">
        <v>0.33333333333333331</v>
      </c>
      <c r="G24" s="69">
        <f t="shared" si="1"/>
        <v>4.166666666666663E-2</v>
      </c>
      <c r="H24" s="75">
        <f t="shared" si="2"/>
        <v>43267</v>
      </c>
      <c r="I24" s="75" t="s">
        <v>85</v>
      </c>
      <c r="J24" s="68">
        <v>0.29166666666666669</v>
      </c>
      <c r="K24" s="68">
        <v>0.33333333333333331</v>
      </c>
      <c r="L24" s="69">
        <f t="shared" si="3"/>
        <v>0</v>
      </c>
      <c r="M24" s="72">
        <f t="shared" si="4"/>
        <v>43273</v>
      </c>
      <c r="N24" s="73" t="s">
        <v>86</v>
      </c>
      <c r="O24" s="74">
        <v>0.29166666666666669</v>
      </c>
      <c r="P24" s="74">
        <v>0.33333333333333331</v>
      </c>
      <c r="Q24" s="69">
        <f t="shared" si="5"/>
        <v>4.166666666666663E-2</v>
      </c>
      <c r="R24" s="75">
        <f t="shared" si="6"/>
        <v>43281</v>
      </c>
      <c r="S24" s="75" t="s">
        <v>86</v>
      </c>
      <c r="T24" s="68">
        <v>0.29166666666666669</v>
      </c>
      <c r="U24" s="68">
        <v>0.33333333333333331</v>
      </c>
      <c r="V24" s="69">
        <f t="shared" si="7"/>
        <v>4.166666666666663E-2</v>
      </c>
      <c r="W24" s="76">
        <f t="shared" si="8"/>
        <v>0.12499999999999989</v>
      </c>
    </row>
    <row r="25" spans="1:23" ht="30" x14ac:dyDescent="0.25">
      <c r="A25" s="1"/>
      <c r="B25" s="1"/>
      <c r="C25" s="100" t="s">
        <v>160</v>
      </c>
      <c r="D25" s="67">
        <v>43267</v>
      </c>
      <c r="E25" s="68">
        <v>0.29166666666666669</v>
      </c>
      <c r="F25" s="68">
        <v>0.33333333333333331</v>
      </c>
      <c r="G25" s="69">
        <f t="shared" si="1"/>
        <v>4.166666666666663E-2</v>
      </c>
      <c r="H25" s="75">
        <f t="shared" si="2"/>
        <v>43268</v>
      </c>
      <c r="I25" s="75" t="s">
        <v>85</v>
      </c>
      <c r="J25" s="68">
        <v>0.29166666666666669</v>
      </c>
      <c r="K25" s="68">
        <v>0.33333333333333331</v>
      </c>
      <c r="L25" s="69">
        <f t="shared" si="3"/>
        <v>0</v>
      </c>
      <c r="M25" s="72">
        <f t="shared" si="4"/>
        <v>43274</v>
      </c>
      <c r="N25" s="73" t="s">
        <v>86</v>
      </c>
      <c r="O25" s="74">
        <v>0.29166666666666669</v>
      </c>
      <c r="P25" s="74">
        <v>0.33333333333333331</v>
      </c>
      <c r="Q25" s="69">
        <f t="shared" si="5"/>
        <v>4.166666666666663E-2</v>
      </c>
      <c r="R25" s="75">
        <f t="shared" si="6"/>
        <v>43282</v>
      </c>
      <c r="S25" s="75" t="s">
        <v>86</v>
      </c>
      <c r="T25" s="68">
        <v>0.29166666666666669</v>
      </c>
      <c r="U25" s="68">
        <v>0.33333333333333331</v>
      </c>
      <c r="V25" s="69">
        <f t="shared" si="7"/>
        <v>4.166666666666663E-2</v>
      </c>
      <c r="W25" s="76">
        <f t="shared" si="8"/>
        <v>0.12499999999999989</v>
      </c>
    </row>
    <row r="26" spans="1:23" x14ac:dyDescent="0.25">
      <c r="A26" s="1"/>
      <c r="B26" s="1"/>
      <c r="C26" s="100" t="s">
        <v>161</v>
      </c>
      <c r="D26" s="67">
        <v>43268</v>
      </c>
      <c r="E26" s="68">
        <v>0.29166666666666669</v>
      </c>
      <c r="F26" s="68">
        <v>0.33333333333333331</v>
      </c>
      <c r="G26" s="69">
        <f t="shared" si="1"/>
        <v>4.166666666666663E-2</v>
      </c>
      <c r="H26" s="75">
        <f t="shared" si="2"/>
        <v>43269</v>
      </c>
      <c r="I26" s="75" t="s">
        <v>85</v>
      </c>
      <c r="J26" s="68">
        <v>0.29166666666666669</v>
      </c>
      <c r="K26" s="68">
        <v>0.33333333333333331</v>
      </c>
      <c r="L26" s="69">
        <f t="shared" si="3"/>
        <v>0</v>
      </c>
      <c r="M26" s="72">
        <f t="shared" si="4"/>
        <v>43275</v>
      </c>
      <c r="N26" s="73" t="s">
        <v>86</v>
      </c>
      <c r="O26" s="74">
        <v>0.29166666666666669</v>
      </c>
      <c r="P26" s="74">
        <v>0.33333333333333331</v>
      </c>
      <c r="Q26" s="69">
        <f t="shared" si="5"/>
        <v>4.166666666666663E-2</v>
      </c>
      <c r="R26" s="75">
        <f t="shared" si="6"/>
        <v>43283</v>
      </c>
      <c r="S26" s="75" t="s">
        <v>86</v>
      </c>
      <c r="T26" s="68">
        <v>0.29166666666666669</v>
      </c>
      <c r="U26" s="68">
        <v>0.33333333333333331</v>
      </c>
      <c r="V26" s="69">
        <f t="shared" si="7"/>
        <v>4.166666666666663E-2</v>
      </c>
      <c r="W26" s="76">
        <f t="shared" si="8"/>
        <v>0.12499999999999989</v>
      </c>
    </row>
    <row r="27" spans="1:23" ht="30" x14ac:dyDescent="0.25">
      <c r="A27" s="1"/>
      <c r="B27" s="1"/>
      <c r="C27" s="100" t="s">
        <v>162</v>
      </c>
      <c r="D27" s="67">
        <v>43269</v>
      </c>
      <c r="E27" s="68">
        <v>0.29166666666666669</v>
      </c>
      <c r="F27" s="68">
        <v>0.33333333333333331</v>
      </c>
      <c r="G27" s="69">
        <f t="shared" si="1"/>
        <v>4.166666666666663E-2</v>
      </c>
      <c r="H27" s="75">
        <f t="shared" si="2"/>
        <v>43270</v>
      </c>
      <c r="I27" s="75" t="s">
        <v>85</v>
      </c>
      <c r="J27" s="68">
        <v>0.29166666666666669</v>
      </c>
      <c r="K27" s="68">
        <v>0.33333333333333331</v>
      </c>
      <c r="L27" s="69">
        <f t="shared" si="3"/>
        <v>0</v>
      </c>
      <c r="M27" s="72">
        <f t="shared" si="4"/>
        <v>43276</v>
      </c>
      <c r="N27" s="73" t="s">
        <v>86</v>
      </c>
      <c r="O27" s="74">
        <v>0.29166666666666669</v>
      </c>
      <c r="P27" s="74">
        <v>0.33333333333333331</v>
      </c>
      <c r="Q27" s="69">
        <f t="shared" si="5"/>
        <v>4.166666666666663E-2</v>
      </c>
      <c r="R27" s="75">
        <f t="shared" si="6"/>
        <v>43284</v>
      </c>
      <c r="S27" s="75" t="s">
        <v>86</v>
      </c>
      <c r="T27" s="68">
        <v>0.29166666666666669</v>
      </c>
      <c r="U27" s="68">
        <v>0.33333333333333331</v>
      </c>
      <c r="V27" s="69">
        <f t="shared" si="7"/>
        <v>4.166666666666663E-2</v>
      </c>
      <c r="W27" s="76">
        <f t="shared" si="8"/>
        <v>0.12499999999999989</v>
      </c>
    </row>
    <row r="28" spans="1:23" ht="45" x14ac:dyDescent="0.25">
      <c r="A28" s="1"/>
      <c r="B28" s="1"/>
      <c r="C28" s="100" t="s">
        <v>163</v>
      </c>
      <c r="D28" s="67">
        <v>43270</v>
      </c>
      <c r="E28" s="68">
        <v>0.29166666666666669</v>
      </c>
      <c r="F28" s="68">
        <v>0.33333333333333331</v>
      </c>
      <c r="G28" s="69">
        <f t="shared" si="1"/>
        <v>4.166666666666663E-2</v>
      </c>
      <c r="H28" s="75">
        <f t="shared" si="2"/>
        <v>43271</v>
      </c>
      <c r="I28" s="75" t="s">
        <v>85</v>
      </c>
      <c r="J28" s="68">
        <v>0.29166666666666669</v>
      </c>
      <c r="K28" s="68">
        <v>0.33333333333333331</v>
      </c>
      <c r="L28" s="69">
        <f t="shared" si="3"/>
        <v>0</v>
      </c>
      <c r="M28" s="72">
        <f t="shared" si="4"/>
        <v>43277</v>
      </c>
      <c r="N28" s="73" t="s">
        <v>86</v>
      </c>
      <c r="O28" s="74">
        <v>0.29166666666666669</v>
      </c>
      <c r="P28" s="74">
        <v>0.33333333333333331</v>
      </c>
      <c r="Q28" s="69">
        <f t="shared" si="5"/>
        <v>4.166666666666663E-2</v>
      </c>
      <c r="R28" s="75">
        <f t="shared" si="6"/>
        <v>43285</v>
      </c>
      <c r="S28" s="75" t="s">
        <v>86</v>
      </c>
      <c r="T28" s="68">
        <v>0.29166666666666669</v>
      </c>
      <c r="U28" s="68">
        <v>0.33333333333333331</v>
      </c>
      <c r="V28" s="69">
        <f t="shared" si="7"/>
        <v>4.166666666666663E-2</v>
      </c>
      <c r="W28" s="76">
        <f t="shared" si="8"/>
        <v>0.12499999999999989</v>
      </c>
    </row>
    <row r="29" spans="1:23" ht="30" x14ac:dyDescent="0.25">
      <c r="A29" s="1"/>
      <c r="B29" s="1"/>
      <c r="C29" s="100" t="s">
        <v>164</v>
      </c>
      <c r="D29" s="67">
        <v>43271</v>
      </c>
      <c r="E29" s="68">
        <v>0.29166666666666669</v>
      </c>
      <c r="F29" s="68">
        <v>0.33333333333333331</v>
      </c>
      <c r="G29" s="69">
        <f t="shared" si="1"/>
        <v>4.166666666666663E-2</v>
      </c>
      <c r="H29" s="75">
        <f t="shared" si="2"/>
        <v>43272</v>
      </c>
      <c r="I29" s="75" t="s">
        <v>85</v>
      </c>
      <c r="J29" s="68">
        <v>0.29166666666666669</v>
      </c>
      <c r="K29" s="68">
        <v>0.33333333333333331</v>
      </c>
      <c r="L29" s="69">
        <f t="shared" si="3"/>
        <v>0</v>
      </c>
      <c r="M29" s="72">
        <f t="shared" si="4"/>
        <v>43278</v>
      </c>
      <c r="N29" s="73" t="s">
        <v>86</v>
      </c>
      <c r="O29" s="74">
        <v>0.29166666666666669</v>
      </c>
      <c r="P29" s="74">
        <v>0.33333333333333331</v>
      </c>
      <c r="Q29" s="69">
        <f t="shared" si="5"/>
        <v>4.166666666666663E-2</v>
      </c>
      <c r="R29" s="75">
        <f t="shared" si="6"/>
        <v>43286</v>
      </c>
      <c r="S29" s="75" t="s">
        <v>86</v>
      </c>
      <c r="T29" s="68">
        <v>0.29166666666666669</v>
      </c>
      <c r="U29" s="68">
        <v>0.33333333333333331</v>
      </c>
      <c r="V29" s="69">
        <f t="shared" si="7"/>
        <v>4.166666666666663E-2</v>
      </c>
      <c r="W29" s="76">
        <f t="shared" si="8"/>
        <v>0.12499999999999989</v>
      </c>
    </row>
    <row r="30" spans="1:23" ht="30" x14ac:dyDescent="0.25">
      <c r="A30" s="1"/>
      <c r="B30" s="1"/>
      <c r="C30" s="100" t="s">
        <v>165</v>
      </c>
      <c r="D30" s="67">
        <v>43272</v>
      </c>
      <c r="E30" s="68">
        <v>0.29166666666666669</v>
      </c>
      <c r="F30" s="68">
        <v>0.33333333333333331</v>
      </c>
      <c r="G30" s="69">
        <f t="shared" si="1"/>
        <v>4.166666666666663E-2</v>
      </c>
      <c r="H30" s="75">
        <f t="shared" si="2"/>
        <v>43273</v>
      </c>
      <c r="I30" s="75" t="s">
        <v>85</v>
      </c>
      <c r="J30" s="68">
        <v>0.29166666666666669</v>
      </c>
      <c r="K30" s="68">
        <v>0.33333333333333331</v>
      </c>
      <c r="L30" s="69">
        <f t="shared" si="3"/>
        <v>0</v>
      </c>
      <c r="M30" s="72">
        <f t="shared" si="4"/>
        <v>43279</v>
      </c>
      <c r="N30" s="73" t="s">
        <v>86</v>
      </c>
      <c r="O30" s="74">
        <v>0.29166666666666669</v>
      </c>
      <c r="P30" s="74">
        <v>0.33333333333333331</v>
      </c>
      <c r="Q30" s="69">
        <f t="shared" si="5"/>
        <v>4.166666666666663E-2</v>
      </c>
      <c r="R30" s="75">
        <f t="shared" si="6"/>
        <v>43287</v>
      </c>
      <c r="S30" s="75" t="s">
        <v>86</v>
      </c>
      <c r="T30" s="68">
        <v>0.29166666666666669</v>
      </c>
      <c r="U30" s="68">
        <v>0.33333333333333331</v>
      </c>
      <c r="V30" s="69">
        <f t="shared" si="7"/>
        <v>4.166666666666663E-2</v>
      </c>
      <c r="W30" s="76">
        <f t="shared" si="8"/>
        <v>0.12499999999999989</v>
      </c>
    </row>
    <row r="31" spans="1:23" ht="45" x14ac:dyDescent="0.25">
      <c r="A31" s="1"/>
      <c r="B31" s="1"/>
      <c r="C31" s="100" t="s">
        <v>166</v>
      </c>
      <c r="D31" s="67">
        <v>43273</v>
      </c>
      <c r="E31" s="68">
        <v>0.29166666666666669</v>
      </c>
      <c r="F31" s="68">
        <v>0.33333333333333331</v>
      </c>
      <c r="G31" s="69">
        <f t="shared" si="1"/>
        <v>4.166666666666663E-2</v>
      </c>
      <c r="H31" s="75">
        <f t="shared" si="2"/>
        <v>43274</v>
      </c>
      <c r="I31" s="75" t="s">
        <v>85</v>
      </c>
      <c r="J31" s="68">
        <v>0.29166666666666669</v>
      </c>
      <c r="K31" s="68">
        <v>0.33333333333333331</v>
      </c>
      <c r="L31" s="69">
        <f t="shared" si="3"/>
        <v>0</v>
      </c>
      <c r="M31" s="72">
        <f t="shared" si="4"/>
        <v>43280</v>
      </c>
      <c r="N31" s="73" t="s">
        <v>86</v>
      </c>
      <c r="O31" s="74">
        <v>0.29166666666666669</v>
      </c>
      <c r="P31" s="74">
        <v>0.33333333333333331</v>
      </c>
      <c r="Q31" s="69">
        <f t="shared" si="5"/>
        <v>4.166666666666663E-2</v>
      </c>
      <c r="R31" s="75">
        <f t="shared" si="6"/>
        <v>43288</v>
      </c>
      <c r="S31" s="75" t="s">
        <v>86</v>
      </c>
      <c r="T31" s="68">
        <v>0.29166666666666669</v>
      </c>
      <c r="U31" s="68">
        <v>0.33333333333333331</v>
      </c>
      <c r="V31" s="69">
        <f t="shared" si="7"/>
        <v>4.166666666666663E-2</v>
      </c>
      <c r="W31" s="76">
        <f t="shared" si="8"/>
        <v>0.12499999999999989</v>
      </c>
    </row>
    <row r="32" spans="1:23" x14ac:dyDescent="0.25">
      <c r="A32" s="1"/>
      <c r="B32" s="1"/>
      <c r="C32" s="100" t="s">
        <v>167</v>
      </c>
      <c r="D32" s="67">
        <v>43274</v>
      </c>
      <c r="E32" s="68">
        <v>0.29166666666666669</v>
      </c>
      <c r="F32" s="68">
        <v>0.33333333333333331</v>
      </c>
      <c r="G32" s="69">
        <f t="shared" si="1"/>
        <v>4.166666666666663E-2</v>
      </c>
      <c r="H32" s="75">
        <f t="shared" si="2"/>
        <v>43275</v>
      </c>
      <c r="I32" s="75" t="s">
        <v>85</v>
      </c>
      <c r="J32" s="68">
        <v>0.29166666666666669</v>
      </c>
      <c r="K32" s="68">
        <v>0.33333333333333331</v>
      </c>
      <c r="L32" s="69">
        <f t="shared" si="3"/>
        <v>0</v>
      </c>
      <c r="M32" s="72">
        <f t="shared" si="4"/>
        <v>43281</v>
      </c>
      <c r="N32" s="73" t="s">
        <v>86</v>
      </c>
      <c r="O32" s="74">
        <v>0.29166666666666669</v>
      </c>
      <c r="P32" s="74">
        <v>0.33333333333333331</v>
      </c>
      <c r="Q32" s="69">
        <f t="shared" si="5"/>
        <v>4.166666666666663E-2</v>
      </c>
      <c r="R32" s="75">
        <f t="shared" si="6"/>
        <v>43289</v>
      </c>
      <c r="S32" s="75" t="s">
        <v>86</v>
      </c>
      <c r="T32" s="68">
        <v>0.29166666666666669</v>
      </c>
      <c r="U32" s="68">
        <v>0.33333333333333331</v>
      </c>
      <c r="V32" s="69">
        <f t="shared" si="7"/>
        <v>4.166666666666663E-2</v>
      </c>
      <c r="W32" s="76">
        <f t="shared" si="8"/>
        <v>0.12499999999999989</v>
      </c>
    </row>
    <row r="33" spans="1:23" ht="30" x14ac:dyDescent="0.25">
      <c r="A33" s="1"/>
      <c r="B33" s="1"/>
      <c r="C33" s="100" t="s">
        <v>168</v>
      </c>
      <c r="D33" s="67">
        <v>43275</v>
      </c>
      <c r="E33" s="68">
        <v>0.29166666666666669</v>
      </c>
      <c r="F33" s="68">
        <v>0.33333333333333331</v>
      </c>
      <c r="G33" s="69">
        <f t="shared" si="1"/>
        <v>4.166666666666663E-2</v>
      </c>
      <c r="H33" s="75">
        <f t="shared" si="2"/>
        <v>43276</v>
      </c>
      <c r="I33" s="75" t="s">
        <v>85</v>
      </c>
      <c r="J33" s="68">
        <v>0.29166666666666669</v>
      </c>
      <c r="K33" s="68">
        <v>0.33333333333333331</v>
      </c>
      <c r="L33" s="69">
        <f t="shared" si="3"/>
        <v>0</v>
      </c>
      <c r="M33" s="72">
        <f t="shared" si="4"/>
        <v>43282</v>
      </c>
      <c r="N33" s="73" t="s">
        <v>86</v>
      </c>
      <c r="O33" s="74">
        <v>0.29166666666666669</v>
      </c>
      <c r="P33" s="74">
        <v>0.33333333333333331</v>
      </c>
      <c r="Q33" s="69">
        <f t="shared" si="5"/>
        <v>4.166666666666663E-2</v>
      </c>
      <c r="R33" s="75">
        <f t="shared" si="6"/>
        <v>43290</v>
      </c>
      <c r="S33" s="75" t="s">
        <v>86</v>
      </c>
      <c r="T33" s="68">
        <v>0.29166666666666669</v>
      </c>
      <c r="U33" s="68">
        <v>0.33333333333333331</v>
      </c>
      <c r="V33" s="69">
        <f t="shared" si="7"/>
        <v>4.166666666666663E-2</v>
      </c>
      <c r="W33" s="76">
        <f t="shared" si="8"/>
        <v>0.12499999999999989</v>
      </c>
    </row>
    <row r="34" spans="1:23" ht="30" x14ac:dyDescent="0.25">
      <c r="A34" s="1"/>
      <c r="B34" s="1"/>
      <c r="C34" s="100" t="s">
        <v>169</v>
      </c>
      <c r="D34" s="67">
        <v>43276</v>
      </c>
      <c r="E34" s="68">
        <v>0.29166666666666669</v>
      </c>
      <c r="F34" s="68">
        <v>0.33333333333333331</v>
      </c>
      <c r="G34" s="69">
        <f t="shared" si="1"/>
        <v>4.166666666666663E-2</v>
      </c>
      <c r="H34" s="75">
        <f t="shared" si="2"/>
        <v>43277</v>
      </c>
      <c r="I34" s="75" t="s">
        <v>85</v>
      </c>
      <c r="J34" s="68">
        <v>0.29166666666666669</v>
      </c>
      <c r="K34" s="68">
        <v>0.33333333333333331</v>
      </c>
      <c r="L34" s="69">
        <f t="shared" si="3"/>
        <v>0</v>
      </c>
      <c r="M34" s="72">
        <f t="shared" si="4"/>
        <v>43283</v>
      </c>
      <c r="N34" s="73" t="s">
        <v>86</v>
      </c>
      <c r="O34" s="74">
        <v>0.29166666666666669</v>
      </c>
      <c r="P34" s="74">
        <v>0.33333333333333331</v>
      </c>
      <c r="Q34" s="69">
        <f t="shared" si="5"/>
        <v>4.166666666666663E-2</v>
      </c>
      <c r="R34" s="75">
        <f t="shared" si="6"/>
        <v>43291</v>
      </c>
      <c r="S34" s="75" t="s">
        <v>86</v>
      </c>
      <c r="T34" s="68">
        <v>0.29166666666666669</v>
      </c>
      <c r="U34" s="68">
        <v>0.33333333333333331</v>
      </c>
      <c r="V34" s="69">
        <f t="shared" si="7"/>
        <v>4.166666666666663E-2</v>
      </c>
      <c r="W34" s="76">
        <f t="shared" si="8"/>
        <v>0.12499999999999989</v>
      </c>
    </row>
    <row r="35" spans="1:23" x14ac:dyDescent="0.25">
      <c r="A35" s="1"/>
      <c r="B35" s="1"/>
      <c r="C35" s="100" t="s">
        <v>170</v>
      </c>
      <c r="D35" s="67">
        <v>43277</v>
      </c>
      <c r="E35" s="68">
        <v>0.29166666666666669</v>
      </c>
      <c r="F35" s="68">
        <v>0.33333333333333331</v>
      </c>
      <c r="G35" s="69">
        <f t="shared" si="1"/>
        <v>4.166666666666663E-2</v>
      </c>
      <c r="H35" s="75">
        <f t="shared" si="2"/>
        <v>43278</v>
      </c>
      <c r="I35" s="75" t="s">
        <v>85</v>
      </c>
      <c r="J35" s="68">
        <v>0.29166666666666669</v>
      </c>
      <c r="K35" s="68">
        <v>0.33333333333333331</v>
      </c>
      <c r="L35" s="69">
        <f t="shared" si="3"/>
        <v>0</v>
      </c>
      <c r="M35" s="72">
        <f t="shared" si="4"/>
        <v>43284</v>
      </c>
      <c r="N35" s="73" t="s">
        <v>86</v>
      </c>
      <c r="O35" s="74">
        <v>0.29166666666666669</v>
      </c>
      <c r="P35" s="74">
        <v>0.33333333333333331</v>
      </c>
      <c r="Q35" s="69">
        <f t="shared" si="5"/>
        <v>4.166666666666663E-2</v>
      </c>
      <c r="R35" s="75">
        <f t="shared" si="6"/>
        <v>43292</v>
      </c>
      <c r="S35" s="75" t="s">
        <v>86</v>
      </c>
      <c r="T35" s="68">
        <v>0.29166666666666669</v>
      </c>
      <c r="U35" s="68">
        <v>0.33333333333333331</v>
      </c>
      <c r="V35" s="69">
        <f t="shared" si="7"/>
        <v>4.166666666666663E-2</v>
      </c>
      <c r="W35" s="76">
        <f t="shared" si="8"/>
        <v>0.12499999999999989</v>
      </c>
    </row>
    <row r="36" spans="1:23" ht="30" x14ac:dyDescent="0.25">
      <c r="A36" s="1"/>
      <c r="B36" s="1"/>
      <c r="C36" s="100" t="s">
        <v>171</v>
      </c>
      <c r="D36" s="67">
        <v>43278</v>
      </c>
      <c r="E36" s="68">
        <v>0.29166666666666669</v>
      </c>
      <c r="F36" s="68">
        <v>0.33333333333333331</v>
      </c>
      <c r="G36" s="69">
        <f t="shared" si="1"/>
        <v>4.166666666666663E-2</v>
      </c>
      <c r="H36" s="75">
        <f t="shared" si="2"/>
        <v>43279</v>
      </c>
      <c r="I36" s="75" t="s">
        <v>85</v>
      </c>
      <c r="J36" s="68">
        <v>0.29166666666666669</v>
      </c>
      <c r="K36" s="68">
        <v>0.33333333333333331</v>
      </c>
      <c r="L36" s="69">
        <f t="shared" si="3"/>
        <v>0</v>
      </c>
      <c r="M36" s="72">
        <f t="shared" si="4"/>
        <v>43285</v>
      </c>
      <c r="N36" s="73" t="s">
        <v>86</v>
      </c>
      <c r="O36" s="74">
        <v>0.29166666666666669</v>
      </c>
      <c r="P36" s="74">
        <v>0.33333333333333331</v>
      </c>
      <c r="Q36" s="69">
        <f t="shared" si="5"/>
        <v>4.166666666666663E-2</v>
      </c>
      <c r="R36" s="75">
        <f t="shared" si="6"/>
        <v>43293</v>
      </c>
      <c r="S36" s="75" t="s">
        <v>86</v>
      </c>
      <c r="T36" s="68">
        <v>0.29166666666666669</v>
      </c>
      <c r="U36" s="68">
        <v>0.33333333333333331</v>
      </c>
      <c r="V36" s="69">
        <f t="shared" si="7"/>
        <v>4.166666666666663E-2</v>
      </c>
      <c r="W36" s="76">
        <f t="shared" si="8"/>
        <v>0.12499999999999989</v>
      </c>
    </row>
    <row r="37" spans="1:23" ht="30" x14ac:dyDescent="0.25">
      <c r="A37" s="1"/>
      <c r="B37" s="1"/>
      <c r="C37" s="100" t="s">
        <v>172</v>
      </c>
      <c r="D37" s="67">
        <v>43279</v>
      </c>
      <c r="E37" s="68">
        <v>0.29166666666666669</v>
      </c>
      <c r="F37" s="68">
        <v>0.33333333333333331</v>
      </c>
      <c r="G37" s="69">
        <f t="shared" si="1"/>
        <v>4.166666666666663E-2</v>
      </c>
      <c r="H37" s="75">
        <f t="shared" si="2"/>
        <v>43280</v>
      </c>
      <c r="I37" s="75" t="s">
        <v>85</v>
      </c>
      <c r="J37" s="68">
        <v>0.29166666666666669</v>
      </c>
      <c r="K37" s="68">
        <v>0.33333333333333331</v>
      </c>
      <c r="L37" s="69">
        <f t="shared" si="3"/>
        <v>0</v>
      </c>
      <c r="M37" s="72">
        <f t="shared" si="4"/>
        <v>43286</v>
      </c>
      <c r="N37" s="73" t="s">
        <v>86</v>
      </c>
      <c r="O37" s="74">
        <v>0.29166666666666669</v>
      </c>
      <c r="P37" s="74">
        <v>0.33333333333333331</v>
      </c>
      <c r="Q37" s="69">
        <f t="shared" si="5"/>
        <v>4.166666666666663E-2</v>
      </c>
      <c r="R37" s="75">
        <f t="shared" si="6"/>
        <v>43294</v>
      </c>
      <c r="S37" s="75" t="s">
        <v>86</v>
      </c>
      <c r="T37" s="68">
        <v>0.29166666666666669</v>
      </c>
      <c r="U37" s="68">
        <v>0.33333333333333331</v>
      </c>
      <c r="V37" s="69">
        <f t="shared" si="7"/>
        <v>4.166666666666663E-2</v>
      </c>
      <c r="W37" s="76">
        <f t="shared" si="8"/>
        <v>0.12499999999999989</v>
      </c>
    </row>
    <row r="38" spans="1:23" x14ac:dyDescent="0.25">
      <c r="A38" s="1"/>
      <c r="B38" s="1"/>
      <c r="C38" s="100" t="s">
        <v>173</v>
      </c>
      <c r="D38" s="67">
        <v>43280</v>
      </c>
      <c r="E38" s="68">
        <v>0.29166666666666669</v>
      </c>
      <c r="F38" s="68">
        <v>0.33333333333333331</v>
      </c>
      <c r="G38" s="69">
        <f t="shared" si="1"/>
        <v>4.166666666666663E-2</v>
      </c>
      <c r="H38" s="75">
        <f t="shared" si="2"/>
        <v>43281</v>
      </c>
      <c r="I38" s="75" t="s">
        <v>85</v>
      </c>
      <c r="J38" s="68">
        <v>0.29166666666666669</v>
      </c>
      <c r="K38" s="68">
        <v>0.33333333333333331</v>
      </c>
      <c r="L38" s="69">
        <f t="shared" si="3"/>
        <v>0</v>
      </c>
      <c r="M38" s="72">
        <f t="shared" si="4"/>
        <v>43287</v>
      </c>
      <c r="N38" s="73" t="s">
        <v>86</v>
      </c>
      <c r="O38" s="74">
        <v>0.29166666666666669</v>
      </c>
      <c r="P38" s="74">
        <v>0.33333333333333331</v>
      </c>
      <c r="Q38" s="69">
        <f t="shared" si="5"/>
        <v>4.166666666666663E-2</v>
      </c>
      <c r="R38" s="75">
        <f t="shared" si="6"/>
        <v>43295</v>
      </c>
      <c r="S38" s="75" t="s">
        <v>86</v>
      </c>
      <c r="T38" s="68">
        <v>0.29166666666666669</v>
      </c>
      <c r="U38" s="68">
        <v>0.33333333333333331</v>
      </c>
      <c r="V38" s="69">
        <f t="shared" si="7"/>
        <v>4.166666666666663E-2</v>
      </c>
      <c r="W38" s="76">
        <f t="shared" si="8"/>
        <v>0.12499999999999989</v>
      </c>
    </row>
    <row r="39" spans="1:23" x14ac:dyDescent="0.25">
      <c r="A39" s="1"/>
      <c r="B39" s="1"/>
      <c r="C39" s="100" t="s">
        <v>174</v>
      </c>
      <c r="D39" s="67">
        <v>43281</v>
      </c>
      <c r="E39" s="68">
        <v>0.29166666666666669</v>
      </c>
      <c r="F39" s="68">
        <v>0.33333333333333331</v>
      </c>
      <c r="G39" s="69">
        <f t="shared" si="1"/>
        <v>4.166666666666663E-2</v>
      </c>
      <c r="H39" s="75">
        <f t="shared" si="2"/>
        <v>43282</v>
      </c>
      <c r="I39" s="75" t="s">
        <v>85</v>
      </c>
      <c r="J39" s="68">
        <v>0.29166666666666669</v>
      </c>
      <c r="K39" s="68">
        <v>0.33333333333333331</v>
      </c>
      <c r="L39" s="69">
        <f t="shared" si="3"/>
        <v>0</v>
      </c>
      <c r="M39" s="72">
        <f t="shared" si="4"/>
        <v>43288</v>
      </c>
      <c r="N39" s="73" t="s">
        <v>86</v>
      </c>
      <c r="O39" s="74">
        <v>0.29166666666666669</v>
      </c>
      <c r="P39" s="74">
        <v>0.33333333333333331</v>
      </c>
      <c r="Q39" s="69">
        <f t="shared" si="5"/>
        <v>4.166666666666663E-2</v>
      </c>
      <c r="R39" s="75">
        <f t="shared" si="6"/>
        <v>43296</v>
      </c>
      <c r="S39" s="75" t="s">
        <v>86</v>
      </c>
      <c r="T39" s="68">
        <v>0.29166666666666669</v>
      </c>
      <c r="U39" s="68">
        <v>0.33333333333333331</v>
      </c>
      <c r="V39" s="69">
        <f t="shared" si="7"/>
        <v>4.166666666666663E-2</v>
      </c>
      <c r="W39" s="76">
        <f t="shared" si="8"/>
        <v>0.12499999999999989</v>
      </c>
    </row>
    <row r="40" spans="1:23" x14ac:dyDescent="0.25">
      <c r="A40" s="1"/>
      <c r="B40" s="1"/>
      <c r="C40" s="100" t="s">
        <v>175</v>
      </c>
      <c r="D40" s="67">
        <v>43282</v>
      </c>
      <c r="E40" s="68">
        <v>0.29166666666666669</v>
      </c>
      <c r="F40" s="68">
        <v>0.33333333333333331</v>
      </c>
      <c r="G40" s="69">
        <f t="shared" si="1"/>
        <v>4.166666666666663E-2</v>
      </c>
      <c r="H40" s="75">
        <f t="shared" si="2"/>
        <v>43283</v>
      </c>
      <c r="I40" s="75" t="s">
        <v>85</v>
      </c>
      <c r="J40" s="68">
        <v>0.29166666666666669</v>
      </c>
      <c r="K40" s="68">
        <v>0.33333333333333331</v>
      </c>
      <c r="L40" s="69">
        <f t="shared" si="3"/>
        <v>0</v>
      </c>
      <c r="M40" s="72">
        <f t="shared" si="4"/>
        <v>43289</v>
      </c>
      <c r="N40" s="73" t="s">
        <v>86</v>
      </c>
      <c r="O40" s="74">
        <v>0.29166666666666669</v>
      </c>
      <c r="P40" s="74">
        <v>0.33333333333333331</v>
      </c>
      <c r="Q40" s="69">
        <f t="shared" si="5"/>
        <v>4.166666666666663E-2</v>
      </c>
      <c r="R40" s="75">
        <f t="shared" si="6"/>
        <v>43297</v>
      </c>
      <c r="S40" s="75" t="s">
        <v>86</v>
      </c>
      <c r="T40" s="68">
        <v>0.29166666666666669</v>
      </c>
      <c r="U40" s="68">
        <v>0.33333333333333331</v>
      </c>
      <c r="V40" s="69">
        <f t="shared" si="7"/>
        <v>4.166666666666663E-2</v>
      </c>
      <c r="W40" s="76">
        <f t="shared" si="8"/>
        <v>0.12499999999999989</v>
      </c>
    </row>
    <row r="41" spans="1:23" x14ac:dyDescent="0.25">
      <c r="A41" s="1"/>
      <c r="B41" s="1"/>
      <c r="C41" s="101"/>
      <c r="D41" s="67">
        <v>43283</v>
      </c>
      <c r="E41" s="68">
        <v>0.29166666666666669</v>
      </c>
      <c r="F41" s="68">
        <v>0.33333333333333331</v>
      </c>
      <c r="G41" s="69">
        <f t="shared" si="1"/>
        <v>4.166666666666663E-2</v>
      </c>
      <c r="H41" s="75">
        <f t="shared" si="2"/>
        <v>43284</v>
      </c>
      <c r="I41" s="75" t="s">
        <v>85</v>
      </c>
      <c r="J41" s="68">
        <v>0.29166666666666669</v>
      </c>
      <c r="K41" s="68">
        <v>0.33333333333333331</v>
      </c>
      <c r="L41" s="69">
        <f t="shared" si="3"/>
        <v>0</v>
      </c>
      <c r="M41" s="72">
        <f t="shared" si="4"/>
        <v>43290</v>
      </c>
      <c r="N41" s="73" t="s">
        <v>86</v>
      </c>
      <c r="O41" s="74">
        <v>0.29166666666666669</v>
      </c>
      <c r="P41" s="74">
        <v>0.33333333333333331</v>
      </c>
      <c r="Q41" s="69">
        <f t="shared" si="5"/>
        <v>4.166666666666663E-2</v>
      </c>
      <c r="R41" s="75">
        <f t="shared" si="6"/>
        <v>43298</v>
      </c>
      <c r="S41" s="75" t="s">
        <v>86</v>
      </c>
      <c r="T41" s="68">
        <v>0.29166666666666669</v>
      </c>
      <c r="U41" s="68">
        <v>0.33333333333333331</v>
      </c>
      <c r="V41" s="69">
        <f t="shared" si="7"/>
        <v>4.166666666666663E-2</v>
      </c>
      <c r="W41" s="76">
        <f t="shared" si="8"/>
        <v>0.12499999999999989</v>
      </c>
    </row>
    <row r="42" spans="1:23" x14ac:dyDescent="0.25">
      <c r="A42" s="1"/>
      <c r="B42" s="1"/>
      <c r="C42" s="101"/>
      <c r="D42" s="67">
        <v>43284</v>
      </c>
      <c r="E42" s="68">
        <v>0.29166666666666669</v>
      </c>
      <c r="F42" s="68">
        <v>0.33333333333333331</v>
      </c>
      <c r="G42" s="69">
        <f t="shared" si="1"/>
        <v>4.166666666666663E-2</v>
      </c>
      <c r="H42" s="75">
        <f t="shared" si="2"/>
        <v>43285</v>
      </c>
      <c r="I42" s="75" t="s">
        <v>85</v>
      </c>
      <c r="J42" s="68">
        <v>0.29166666666666669</v>
      </c>
      <c r="K42" s="68">
        <v>0.33333333333333331</v>
      </c>
      <c r="L42" s="69">
        <f t="shared" si="3"/>
        <v>0</v>
      </c>
      <c r="M42" s="72">
        <f t="shared" si="4"/>
        <v>43291</v>
      </c>
      <c r="N42" s="73" t="s">
        <v>86</v>
      </c>
      <c r="O42" s="74">
        <v>0.29166666666666669</v>
      </c>
      <c r="P42" s="74">
        <v>0.33333333333333331</v>
      </c>
      <c r="Q42" s="69">
        <f t="shared" si="5"/>
        <v>4.166666666666663E-2</v>
      </c>
      <c r="R42" s="75">
        <f t="shared" si="6"/>
        <v>43299</v>
      </c>
      <c r="S42" s="75" t="s">
        <v>86</v>
      </c>
      <c r="T42" s="68">
        <v>0.29166666666666669</v>
      </c>
      <c r="U42" s="68">
        <v>0.33333333333333331</v>
      </c>
      <c r="V42" s="69">
        <f t="shared" si="7"/>
        <v>4.166666666666663E-2</v>
      </c>
      <c r="W42" s="76">
        <f t="shared" si="8"/>
        <v>0.12499999999999989</v>
      </c>
    </row>
    <row r="43" spans="1:23" x14ac:dyDescent="0.25">
      <c r="A43" s="1"/>
      <c r="B43" s="1"/>
      <c r="C43" s="101"/>
      <c r="D43" s="67">
        <v>43285</v>
      </c>
      <c r="E43" s="68">
        <v>0.29166666666666669</v>
      </c>
      <c r="F43" s="68">
        <v>0.33333333333333331</v>
      </c>
      <c r="G43" s="69">
        <f t="shared" si="1"/>
        <v>4.166666666666663E-2</v>
      </c>
      <c r="H43" s="75">
        <f t="shared" si="2"/>
        <v>43286</v>
      </c>
      <c r="I43" s="75" t="s">
        <v>85</v>
      </c>
      <c r="J43" s="68">
        <v>0.29166666666666669</v>
      </c>
      <c r="K43" s="68">
        <v>0.33333333333333331</v>
      </c>
      <c r="L43" s="69">
        <f t="shared" si="3"/>
        <v>0</v>
      </c>
      <c r="M43" s="72">
        <f t="shared" si="4"/>
        <v>43292</v>
      </c>
      <c r="N43" s="73" t="s">
        <v>86</v>
      </c>
      <c r="O43" s="74">
        <v>0.29166666666666669</v>
      </c>
      <c r="P43" s="74">
        <v>0.33333333333333331</v>
      </c>
      <c r="Q43" s="69">
        <f t="shared" si="5"/>
        <v>4.166666666666663E-2</v>
      </c>
      <c r="R43" s="75">
        <f t="shared" si="6"/>
        <v>43300</v>
      </c>
      <c r="S43" s="75" t="s">
        <v>86</v>
      </c>
      <c r="T43" s="68">
        <v>0.29166666666666669</v>
      </c>
      <c r="U43" s="68">
        <v>0.33333333333333331</v>
      </c>
      <c r="V43" s="69">
        <f t="shared" si="7"/>
        <v>4.166666666666663E-2</v>
      </c>
      <c r="W43" s="76">
        <f t="shared" si="8"/>
        <v>0.12499999999999989</v>
      </c>
    </row>
    <row r="44" spans="1:23" x14ac:dyDescent="0.25">
      <c r="A44" s="1"/>
      <c r="B44" s="1"/>
      <c r="C44" s="101"/>
      <c r="D44" s="67">
        <v>43286</v>
      </c>
      <c r="E44" s="68">
        <v>0.29166666666666669</v>
      </c>
      <c r="F44" s="68">
        <v>0.33333333333333331</v>
      </c>
      <c r="G44" s="69">
        <f t="shared" si="1"/>
        <v>4.166666666666663E-2</v>
      </c>
      <c r="H44" s="75">
        <f t="shared" si="2"/>
        <v>43287</v>
      </c>
      <c r="I44" s="75" t="s">
        <v>85</v>
      </c>
      <c r="J44" s="68">
        <v>0.29166666666666669</v>
      </c>
      <c r="K44" s="68">
        <v>0.33333333333333331</v>
      </c>
      <c r="L44" s="69">
        <f t="shared" si="3"/>
        <v>0</v>
      </c>
      <c r="M44" s="72">
        <f t="shared" si="4"/>
        <v>43293</v>
      </c>
      <c r="N44" s="73" t="s">
        <v>86</v>
      </c>
      <c r="O44" s="74">
        <v>0.29166666666666669</v>
      </c>
      <c r="P44" s="74">
        <v>0.33333333333333331</v>
      </c>
      <c r="Q44" s="69">
        <f t="shared" si="5"/>
        <v>4.166666666666663E-2</v>
      </c>
      <c r="R44" s="75">
        <f t="shared" si="6"/>
        <v>43301</v>
      </c>
      <c r="S44" s="75" t="s">
        <v>86</v>
      </c>
      <c r="T44" s="68">
        <v>0.29166666666666669</v>
      </c>
      <c r="U44" s="68">
        <v>0.33333333333333331</v>
      </c>
      <c r="V44" s="69">
        <f t="shared" si="7"/>
        <v>4.166666666666663E-2</v>
      </c>
      <c r="W44" s="76">
        <f t="shared" si="8"/>
        <v>0.12499999999999989</v>
      </c>
    </row>
    <row r="45" spans="1:23" x14ac:dyDescent="0.25">
      <c r="A45" s="1"/>
      <c r="B45" s="1"/>
      <c r="C45" s="101"/>
      <c r="D45" s="67">
        <v>43287</v>
      </c>
      <c r="E45" s="68">
        <v>0.29166666666666669</v>
      </c>
      <c r="F45" s="68">
        <v>0.33333333333333331</v>
      </c>
      <c r="G45" s="69">
        <f t="shared" si="1"/>
        <v>4.166666666666663E-2</v>
      </c>
      <c r="H45" s="75">
        <f t="shared" si="2"/>
        <v>43288</v>
      </c>
      <c r="I45" s="75" t="s">
        <v>85</v>
      </c>
      <c r="J45" s="68">
        <v>0.29166666666666669</v>
      </c>
      <c r="K45" s="68">
        <v>0.33333333333333331</v>
      </c>
      <c r="L45" s="69">
        <f t="shared" si="3"/>
        <v>0</v>
      </c>
      <c r="M45" s="72">
        <f t="shared" si="4"/>
        <v>43294</v>
      </c>
      <c r="N45" s="73" t="s">
        <v>86</v>
      </c>
      <c r="O45" s="74">
        <v>0.29166666666666669</v>
      </c>
      <c r="P45" s="74">
        <v>0.33333333333333331</v>
      </c>
      <c r="Q45" s="69">
        <f t="shared" si="5"/>
        <v>4.166666666666663E-2</v>
      </c>
      <c r="R45" s="75">
        <f t="shared" si="6"/>
        <v>43302</v>
      </c>
      <c r="S45" s="75" t="s">
        <v>86</v>
      </c>
      <c r="T45" s="68">
        <v>0.29166666666666669</v>
      </c>
      <c r="U45" s="68">
        <v>0.33333333333333331</v>
      </c>
      <c r="V45" s="69">
        <f t="shared" si="7"/>
        <v>4.166666666666663E-2</v>
      </c>
      <c r="W45" s="76">
        <f t="shared" si="8"/>
        <v>0.12499999999999989</v>
      </c>
    </row>
    <row r="46" spans="1:23" x14ac:dyDescent="0.25">
      <c r="A46" s="1"/>
      <c r="B46" s="1"/>
      <c r="C46" s="101"/>
      <c r="D46" s="67">
        <v>43288</v>
      </c>
      <c r="E46" s="68">
        <v>0.29166666666666669</v>
      </c>
      <c r="F46" s="68">
        <v>0.33333333333333331</v>
      </c>
      <c r="G46" s="69">
        <f t="shared" si="1"/>
        <v>4.166666666666663E-2</v>
      </c>
      <c r="H46" s="75">
        <f t="shared" si="2"/>
        <v>43289</v>
      </c>
      <c r="I46" s="75" t="s">
        <v>85</v>
      </c>
      <c r="J46" s="68">
        <v>0.29166666666666669</v>
      </c>
      <c r="K46" s="68">
        <v>0.33333333333333331</v>
      </c>
      <c r="L46" s="69">
        <f t="shared" si="3"/>
        <v>0</v>
      </c>
      <c r="M46" s="72">
        <f t="shared" si="4"/>
        <v>43295</v>
      </c>
      <c r="N46" s="73" t="s">
        <v>86</v>
      </c>
      <c r="O46" s="74">
        <v>0.29166666666666669</v>
      </c>
      <c r="P46" s="74">
        <v>0.33333333333333331</v>
      </c>
      <c r="Q46" s="69">
        <f t="shared" si="5"/>
        <v>4.166666666666663E-2</v>
      </c>
      <c r="R46" s="75">
        <f t="shared" si="6"/>
        <v>43303</v>
      </c>
      <c r="S46" s="75" t="s">
        <v>86</v>
      </c>
      <c r="T46" s="68">
        <v>0.29166666666666669</v>
      </c>
      <c r="U46" s="68">
        <v>0.33333333333333331</v>
      </c>
      <c r="V46" s="69">
        <f t="shared" si="7"/>
        <v>4.166666666666663E-2</v>
      </c>
      <c r="W46" s="76">
        <f t="shared" si="8"/>
        <v>0.12499999999999989</v>
      </c>
    </row>
    <row r="47" spans="1:23" x14ac:dyDescent="0.25">
      <c r="A47" s="1"/>
      <c r="B47" s="1"/>
      <c r="C47" s="101"/>
      <c r="D47" s="67">
        <v>43289</v>
      </c>
      <c r="E47" s="68">
        <v>0.29166666666666669</v>
      </c>
      <c r="F47" s="68">
        <v>0.33333333333333331</v>
      </c>
      <c r="G47" s="69">
        <f t="shared" si="1"/>
        <v>4.166666666666663E-2</v>
      </c>
      <c r="H47" s="75">
        <f t="shared" si="2"/>
        <v>43290</v>
      </c>
      <c r="I47" s="75" t="s">
        <v>85</v>
      </c>
      <c r="J47" s="68">
        <v>0.29166666666666669</v>
      </c>
      <c r="K47" s="68">
        <v>0.33333333333333331</v>
      </c>
      <c r="L47" s="69">
        <f t="shared" si="3"/>
        <v>0</v>
      </c>
      <c r="M47" s="72">
        <f t="shared" si="4"/>
        <v>43296</v>
      </c>
      <c r="N47" s="73" t="s">
        <v>86</v>
      </c>
      <c r="O47" s="74">
        <v>0.29166666666666669</v>
      </c>
      <c r="P47" s="74">
        <v>0.33333333333333331</v>
      </c>
      <c r="Q47" s="69">
        <f t="shared" si="5"/>
        <v>4.166666666666663E-2</v>
      </c>
      <c r="R47" s="75">
        <f t="shared" si="6"/>
        <v>43304</v>
      </c>
      <c r="S47" s="75" t="s">
        <v>86</v>
      </c>
      <c r="T47" s="68">
        <v>0.29166666666666669</v>
      </c>
      <c r="U47" s="68">
        <v>0.33333333333333331</v>
      </c>
      <c r="V47" s="69">
        <f t="shared" si="7"/>
        <v>4.166666666666663E-2</v>
      </c>
      <c r="W47" s="76">
        <f t="shared" si="8"/>
        <v>0.12499999999999989</v>
      </c>
    </row>
    <row r="48" spans="1:23" x14ac:dyDescent="0.25">
      <c r="A48" s="1"/>
      <c r="B48" s="1"/>
      <c r="C48" s="101"/>
      <c r="D48" s="67">
        <v>43290</v>
      </c>
      <c r="E48" s="68">
        <v>0.29166666666666669</v>
      </c>
      <c r="F48" s="68">
        <v>0.33333333333333331</v>
      </c>
      <c r="G48" s="69">
        <f t="shared" si="1"/>
        <v>4.166666666666663E-2</v>
      </c>
      <c r="H48" s="75">
        <f t="shared" si="2"/>
        <v>43291</v>
      </c>
      <c r="I48" s="75" t="s">
        <v>85</v>
      </c>
      <c r="J48" s="68">
        <v>0.29166666666666669</v>
      </c>
      <c r="K48" s="68">
        <v>0.33333333333333331</v>
      </c>
      <c r="L48" s="69">
        <f t="shared" si="3"/>
        <v>0</v>
      </c>
      <c r="M48" s="72">
        <f t="shared" si="4"/>
        <v>43297</v>
      </c>
      <c r="N48" s="73" t="s">
        <v>86</v>
      </c>
      <c r="O48" s="74">
        <v>0.29166666666666669</v>
      </c>
      <c r="P48" s="74">
        <v>0.33333333333333331</v>
      </c>
      <c r="Q48" s="69">
        <f t="shared" si="5"/>
        <v>4.166666666666663E-2</v>
      </c>
      <c r="R48" s="75">
        <f t="shared" si="6"/>
        <v>43305</v>
      </c>
      <c r="S48" s="75" t="s">
        <v>86</v>
      </c>
      <c r="T48" s="68">
        <v>0.29166666666666669</v>
      </c>
      <c r="U48" s="68">
        <v>0.33333333333333331</v>
      </c>
      <c r="V48" s="69">
        <f t="shared" si="7"/>
        <v>4.166666666666663E-2</v>
      </c>
      <c r="W48" s="76">
        <f t="shared" si="8"/>
        <v>0.12499999999999989</v>
      </c>
    </row>
    <row r="49" spans="1:23" x14ac:dyDescent="0.25">
      <c r="A49" s="1"/>
      <c r="B49" s="1"/>
      <c r="C49" s="101"/>
      <c r="D49" s="67">
        <v>43291</v>
      </c>
      <c r="E49" s="68">
        <v>0.29166666666666669</v>
      </c>
      <c r="F49" s="68">
        <v>0.33333333333333331</v>
      </c>
      <c r="G49" s="69">
        <f t="shared" si="1"/>
        <v>4.166666666666663E-2</v>
      </c>
      <c r="H49" s="75">
        <f t="shared" si="2"/>
        <v>43292</v>
      </c>
      <c r="I49" s="75" t="s">
        <v>85</v>
      </c>
      <c r="J49" s="68">
        <v>0.29166666666666669</v>
      </c>
      <c r="K49" s="68">
        <v>0.33333333333333331</v>
      </c>
      <c r="L49" s="69">
        <f t="shared" si="3"/>
        <v>0</v>
      </c>
      <c r="M49" s="72">
        <f t="shared" si="4"/>
        <v>43298</v>
      </c>
      <c r="N49" s="73" t="s">
        <v>86</v>
      </c>
      <c r="O49" s="74">
        <v>0.29166666666666669</v>
      </c>
      <c r="P49" s="74">
        <v>0.33333333333333331</v>
      </c>
      <c r="Q49" s="69">
        <f t="shared" si="5"/>
        <v>4.166666666666663E-2</v>
      </c>
      <c r="R49" s="75">
        <f t="shared" si="6"/>
        <v>43306</v>
      </c>
      <c r="S49" s="75" t="s">
        <v>86</v>
      </c>
      <c r="T49" s="68">
        <v>0.29166666666666669</v>
      </c>
      <c r="U49" s="68">
        <v>0.33333333333333331</v>
      </c>
      <c r="V49" s="69">
        <f t="shared" si="7"/>
        <v>4.166666666666663E-2</v>
      </c>
      <c r="W49" s="76">
        <f t="shared" si="8"/>
        <v>0.12499999999999989</v>
      </c>
    </row>
    <row r="50" spans="1:23" x14ac:dyDescent="0.25">
      <c r="A50" s="1"/>
      <c r="B50" s="1"/>
      <c r="C50" s="101"/>
      <c r="D50" s="67">
        <v>43292</v>
      </c>
      <c r="E50" s="68">
        <v>0.29166666666666669</v>
      </c>
      <c r="F50" s="68">
        <v>0.33333333333333331</v>
      </c>
      <c r="G50" s="69">
        <f t="shared" si="1"/>
        <v>4.166666666666663E-2</v>
      </c>
      <c r="H50" s="75">
        <f t="shared" si="2"/>
        <v>43293</v>
      </c>
      <c r="I50" s="75" t="s">
        <v>85</v>
      </c>
      <c r="J50" s="68">
        <v>0.29166666666666669</v>
      </c>
      <c r="K50" s="68">
        <v>0.33333333333333331</v>
      </c>
      <c r="L50" s="69">
        <f t="shared" si="3"/>
        <v>0</v>
      </c>
      <c r="M50" s="72">
        <f t="shared" si="4"/>
        <v>43299</v>
      </c>
      <c r="N50" s="73" t="s">
        <v>86</v>
      </c>
      <c r="O50" s="74">
        <v>0.29166666666666669</v>
      </c>
      <c r="P50" s="74">
        <v>0.33333333333333331</v>
      </c>
      <c r="Q50" s="69">
        <f t="shared" si="5"/>
        <v>4.166666666666663E-2</v>
      </c>
      <c r="R50" s="75">
        <f t="shared" si="6"/>
        <v>43307</v>
      </c>
      <c r="S50" s="75" t="s">
        <v>86</v>
      </c>
      <c r="T50" s="68">
        <v>0.29166666666666669</v>
      </c>
      <c r="U50" s="68">
        <v>0.33333333333333331</v>
      </c>
      <c r="V50" s="69">
        <f t="shared" si="7"/>
        <v>4.166666666666663E-2</v>
      </c>
      <c r="W50" s="76">
        <f t="shared" si="8"/>
        <v>0.12499999999999989</v>
      </c>
    </row>
    <row r="51" spans="1:23" x14ac:dyDescent="0.25">
      <c r="C51" s="105"/>
      <c r="D51" s="67">
        <v>43293</v>
      </c>
      <c r="E51" s="68">
        <v>0.29166666666666669</v>
      </c>
      <c r="F51" s="68">
        <v>0.33333333333333331</v>
      </c>
      <c r="G51" s="69">
        <f t="shared" si="1"/>
        <v>4.166666666666663E-2</v>
      </c>
      <c r="H51" s="75">
        <f t="shared" si="2"/>
        <v>43294</v>
      </c>
      <c r="I51" s="75" t="s">
        <v>85</v>
      </c>
      <c r="J51" s="68">
        <v>0.29166666666666669</v>
      </c>
      <c r="K51" s="68">
        <v>0.33333333333333331</v>
      </c>
      <c r="L51" s="69">
        <f t="shared" si="3"/>
        <v>0</v>
      </c>
      <c r="M51" s="72">
        <f t="shared" si="4"/>
        <v>43300</v>
      </c>
      <c r="N51" s="73" t="s">
        <v>86</v>
      </c>
      <c r="O51" s="74">
        <v>0.29166666666666669</v>
      </c>
      <c r="P51" s="74">
        <v>0.33333333333333331</v>
      </c>
      <c r="Q51" s="69">
        <f t="shared" si="5"/>
        <v>4.166666666666663E-2</v>
      </c>
      <c r="R51" s="75">
        <f t="shared" si="6"/>
        <v>43308</v>
      </c>
      <c r="S51" s="75" t="s">
        <v>86</v>
      </c>
      <c r="T51" s="68">
        <v>0.29166666666666669</v>
      </c>
      <c r="U51" s="68">
        <v>0.33333333333333331</v>
      </c>
      <c r="V51" s="69">
        <f t="shared" si="7"/>
        <v>4.166666666666663E-2</v>
      </c>
      <c r="W51" s="76">
        <f t="shared" si="8"/>
        <v>0.12499999999999989</v>
      </c>
    </row>
    <row r="52" spans="1:23" ht="15.75" thickBot="1" x14ac:dyDescent="0.3">
      <c r="C52" s="106"/>
      <c r="D52" s="87">
        <v>43294</v>
      </c>
      <c r="E52" s="88">
        <v>0.29166666666666669</v>
      </c>
      <c r="F52" s="88">
        <v>0.33333333333333331</v>
      </c>
      <c r="G52" s="89">
        <f t="shared" si="1"/>
        <v>4.166666666666663E-2</v>
      </c>
      <c r="H52" s="90">
        <f t="shared" si="2"/>
        <v>43295</v>
      </c>
      <c r="I52" s="90" t="s">
        <v>85</v>
      </c>
      <c r="J52" s="88">
        <v>0.29166666666666669</v>
      </c>
      <c r="K52" s="88">
        <v>0.33333333333333331</v>
      </c>
      <c r="L52" s="89">
        <f t="shared" si="3"/>
        <v>0</v>
      </c>
      <c r="M52" s="91">
        <f t="shared" si="4"/>
        <v>43301</v>
      </c>
      <c r="N52" s="92" t="s">
        <v>86</v>
      </c>
      <c r="O52" s="93">
        <v>0.29166666666666669</v>
      </c>
      <c r="P52" s="93">
        <v>0.33333333333333331</v>
      </c>
      <c r="Q52" s="89">
        <f t="shared" si="5"/>
        <v>4.166666666666663E-2</v>
      </c>
      <c r="R52" s="90">
        <f t="shared" si="6"/>
        <v>43309</v>
      </c>
      <c r="S52" s="90" t="s">
        <v>86</v>
      </c>
      <c r="T52" s="88">
        <v>0.29166666666666669</v>
      </c>
      <c r="U52" s="88">
        <v>0.33333333333333331</v>
      </c>
      <c r="V52" s="89">
        <f t="shared" si="7"/>
        <v>4.166666666666663E-2</v>
      </c>
      <c r="W52" s="94">
        <f t="shared" si="8"/>
        <v>0.12499999999999989</v>
      </c>
    </row>
    <row r="53" spans="1:23" ht="15.75" thickBot="1" x14ac:dyDescent="0.3">
      <c r="C53" s="141" t="s">
        <v>87</v>
      </c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3"/>
    </row>
    <row r="54" spans="1:23" x14ac:dyDescent="0.25">
      <c r="C54" s="132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4"/>
    </row>
    <row r="55" spans="1:23" x14ac:dyDescent="0.25">
      <c r="C55" s="135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7"/>
    </row>
    <row r="56" spans="1:23" x14ac:dyDescent="0.25">
      <c r="C56" s="135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7"/>
    </row>
    <row r="57" spans="1:23" x14ac:dyDescent="0.25">
      <c r="C57" s="135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7"/>
    </row>
    <row r="58" spans="1:23" ht="15.75" thickBot="1" x14ac:dyDescent="0.3">
      <c r="C58" s="138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40"/>
    </row>
  </sheetData>
  <sheetProtection algorithmName="SHA-512" hashValue="gEN0nPq1ija4mFAl3pBgwp2uWH95JWAxVtMRMYYdFKfh82cVYf/wsPr4VzdzkB8h+KUDNy6c5W6wW87EuQf9wA==" saltValue="8KLbrqgCUPJRoQbNbd9i5w==" spinCount="100000" sheet="1" objects="1" scenarios="1" selectLockedCells="1"/>
  <mergeCells count="2">
    <mergeCell ref="C53:Q53"/>
    <mergeCell ref="C54:Q58"/>
  </mergeCells>
  <dataValidations disablePrompts="1" count="1">
    <dataValidation type="list" allowBlank="1" showInputMessage="1" showErrorMessage="1" sqref="N7:N52 S7:S52 I7:I52" xr:uid="{00000000-0002-0000-0600-000000000000}">
      <formula1>"Sim, Não"</formula1>
    </dataValidation>
  </dataValidations>
  <hyperlinks>
    <hyperlink ref="A15:B15" location="'D9'!B15" display="'D9'!B15" xr:uid="{AE961B50-3996-403B-A539-77FEC5D69B5E}"/>
    <hyperlink ref="A14:B14" location="'D9'!B14" display="'D9'!B14" xr:uid="{22F15FBD-79EB-4173-A783-11A3E0E89A95}"/>
    <hyperlink ref="A13:B13" location="'D7'!B13" display="'D7'!B13" xr:uid="{660C58FD-EDD9-49C1-B896-3A3AACAD19C7}"/>
    <hyperlink ref="A12:B12" location="'D6'!B12" display="'D6'!B12" xr:uid="{BE31E7F2-9325-48EE-8292-365AF45B57FD}"/>
    <hyperlink ref="A11:B11" location="'D5'!B11" display="'D5'!B11" xr:uid="{320E186D-3FD0-4E78-A02F-C0F8712A3DC3}"/>
    <hyperlink ref="A10:B10" location="'D4'!B10" display="'D4'!B10" xr:uid="{58EC74E4-C19B-4106-85A4-CDCBAD260FBA}"/>
    <hyperlink ref="A9:B9" location="'D3'!B9" display="'D3'!B9" xr:uid="{5425DFC6-D64C-4C45-B40F-4D550324C26F}"/>
    <hyperlink ref="A16:B16" location="'D10'!B16" display="'D10'!B16" xr:uid="{9D22C920-4425-4E6E-84BE-C50246866E20}"/>
    <hyperlink ref="A7:B7" location="'D1'!B7" display="'D1'!B7" xr:uid="{9321AF48-6080-46BD-8694-CF463420C096}"/>
    <hyperlink ref="A8:B8" location="'D2'!B8" display="'D2'!B8" xr:uid="{0E7D84EC-3793-4A22-9E3C-56A11CCBF743}"/>
    <hyperlink ref="B14" location="'D8'!B14" display="'D8'!B14" xr:uid="{23E60D20-5D72-42C2-8C8A-284E465C7584}"/>
    <hyperlink ref="A14" location="'D8'!B14" display="'D8'!B14" xr:uid="{C4FDD502-B4D9-42AF-8E5E-1EA226C2375F}"/>
    <hyperlink ref="B7" location="'Conhecimentos Gerais'!A1" display="'Conhecimentos Gerais'!A1" xr:uid="{EA6AC6A6-D7C6-4253-999A-D7329E192D9D}"/>
    <hyperlink ref="B8" location="'Conhecimentos de Legislação'!A1" display="'Conhecimentos de Legislação'!A1" xr:uid="{2D9C6FB7-CAE5-489F-A7D4-BBC096FC8B0B}"/>
    <hyperlink ref="B9" location="Pedagogo!A1" display="Pedagogo!A1" xr:uid="{688D791D-63E1-4CAE-8A1A-821735E0D24A}"/>
    <hyperlink ref="B10" location="Enfermeiro!A1" display="Enfermeiro!A1" xr:uid="{5B1C8AFA-2D69-4004-A9BC-CDDC355B8872}"/>
    <hyperlink ref="B11" location="'Técnico em Enfermagem'!A1" display="'Técnico em Enfermagem'!A1" xr:uid="{ADCFF711-6E14-4AB9-B10E-F96103B79109}"/>
    <hyperlink ref="B12" location="'Técnico em Farmácia'!A1" display="'Técnico em Farmácia'!A1" xr:uid="{BB1804DE-99E9-409C-B8B3-06E77DBBE6CB}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7"/>
  <sheetViews>
    <sheetView showGridLines="0" topLeftCell="A4" workbookViewId="0">
      <selection activeCell="B9" sqref="B9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71</v>
      </c>
      <c r="F5" s="14"/>
      <c r="G5" s="15" t="s">
        <v>72</v>
      </c>
      <c r="H5" s="14"/>
      <c r="I5" s="14"/>
      <c r="J5" s="14" t="s">
        <v>73</v>
      </c>
      <c r="K5" s="14"/>
      <c r="L5" s="15" t="s">
        <v>74</v>
      </c>
      <c r="M5" s="13"/>
      <c r="N5" s="14"/>
      <c r="O5" s="14" t="s">
        <v>75</v>
      </c>
      <c r="P5" s="14"/>
      <c r="Q5" s="15"/>
      <c r="R5" s="13"/>
      <c r="S5" s="14"/>
      <c r="T5" s="14" t="s">
        <v>76</v>
      </c>
      <c r="U5" s="14"/>
      <c r="V5" s="15"/>
      <c r="W5" s="16" t="s">
        <v>77</v>
      </c>
    </row>
    <row r="6" spans="1:23" ht="30" x14ac:dyDescent="0.25">
      <c r="A6" s="27" t="s">
        <v>0</v>
      </c>
      <c r="B6" s="28" t="s">
        <v>78</v>
      </c>
      <c r="C6" s="17" t="s">
        <v>79</v>
      </c>
      <c r="D6" s="77" t="s">
        <v>80</v>
      </c>
      <c r="E6" s="78" t="s">
        <v>81</v>
      </c>
      <c r="F6" s="78" t="s">
        <v>82</v>
      </c>
      <c r="G6" s="79">
        <f>SUM(G7:G51)</f>
        <v>1.874999999999996</v>
      </c>
      <c r="H6" s="80" t="s">
        <v>83</v>
      </c>
      <c r="I6" s="81" t="s">
        <v>84</v>
      </c>
      <c r="J6" s="78" t="s">
        <v>81</v>
      </c>
      <c r="K6" s="78" t="s">
        <v>82</v>
      </c>
      <c r="L6" s="79">
        <f>SUM(L7:L51)</f>
        <v>0</v>
      </c>
      <c r="M6" s="82" t="s">
        <v>83</v>
      </c>
      <c r="N6" s="80" t="s">
        <v>84</v>
      </c>
      <c r="O6" s="78" t="s">
        <v>81</v>
      </c>
      <c r="P6" s="78" t="s">
        <v>82</v>
      </c>
      <c r="Q6" s="79">
        <f>SUM(Q7:Q51)</f>
        <v>1.874999999999996</v>
      </c>
      <c r="R6" s="80" t="s">
        <v>83</v>
      </c>
      <c r="S6" s="80" t="s">
        <v>84</v>
      </c>
      <c r="T6" s="78" t="s">
        <v>81</v>
      </c>
      <c r="U6" s="78" t="s">
        <v>82</v>
      </c>
      <c r="V6" s="79">
        <f>SUM(V7:V51)</f>
        <v>1.874999999999996</v>
      </c>
      <c r="W6" s="83">
        <f>SUM(W7:W51)</f>
        <v>5.6249999999999991</v>
      </c>
    </row>
    <row r="7" spans="1:23" ht="35.25" customHeight="1" x14ac:dyDescent="0.25">
      <c r="A7" s="65">
        <v>1</v>
      </c>
      <c r="B7" s="65" t="str">
        <f>Cronograma!B10</f>
        <v xml:space="preserve">Conhecimentos Gerais </v>
      </c>
      <c r="C7" s="99" t="s">
        <v>176</v>
      </c>
      <c r="D7" s="67">
        <v>43249</v>
      </c>
      <c r="E7" s="68">
        <v>0.29166666666666669</v>
      </c>
      <c r="F7" s="68">
        <v>0.33333333333333331</v>
      </c>
      <c r="G7" s="69">
        <f>F7-E7</f>
        <v>4.166666666666663E-2</v>
      </c>
      <c r="H7" s="75">
        <f t="shared" ref="H7" si="0">IF(D7="","",D7+DAY(1))</f>
        <v>43250</v>
      </c>
      <c r="I7" s="75" t="s">
        <v>85</v>
      </c>
      <c r="J7" s="68">
        <v>0.29166666666666669</v>
      </c>
      <c r="K7" s="68">
        <v>0.33333333333333331</v>
      </c>
      <c r="L7" s="69">
        <f>IF(I7="sim",K7-J7,0)</f>
        <v>0</v>
      </c>
      <c r="M7" s="72">
        <f>IF(D7="","",D7+DAY(7))</f>
        <v>43256</v>
      </c>
      <c r="N7" s="73" t="s">
        <v>86</v>
      </c>
      <c r="O7" s="74">
        <v>0.29166666666666669</v>
      </c>
      <c r="P7" s="74">
        <v>0.33333333333333331</v>
      </c>
      <c r="Q7" s="69">
        <f>IF(N7="sim",P7-O7,0)</f>
        <v>4.166666666666663E-2</v>
      </c>
      <c r="R7" s="75">
        <f>IF(D7="","",D7+DAY(15))</f>
        <v>43264</v>
      </c>
      <c r="S7" s="75" t="s">
        <v>86</v>
      </c>
      <c r="T7" s="68">
        <v>0.29166666666666669</v>
      </c>
      <c r="U7" s="68">
        <v>0.33333333333333331</v>
      </c>
      <c r="V7" s="69">
        <f>IF(S7="sim",U7-T7,0)</f>
        <v>4.166666666666663E-2</v>
      </c>
      <c r="W7" s="76">
        <f>G7+L7+Q7+V7</f>
        <v>0.12499999999999989</v>
      </c>
    </row>
    <row r="8" spans="1:23" ht="210" x14ac:dyDescent="0.25">
      <c r="A8" s="65">
        <v>2</v>
      </c>
      <c r="B8" s="65" t="str">
        <f>Cronograma!B11</f>
        <v>Conhecimentos de Legislação</v>
      </c>
      <c r="C8" s="100" t="s">
        <v>177</v>
      </c>
      <c r="D8" s="67">
        <v>43250</v>
      </c>
      <c r="E8" s="68">
        <v>0.29166666666666669</v>
      </c>
      <c r="F8" s="68">
        <v>0.33333333333333331</v>
      </c>
      <c r="G8" s="69">
        <f t="shared" ref="G8:G51" si="1">F8-E8</f>
        <v>4.166666666666663E-2</v>
      </c>
      <c r="H8" s="75">
        <f t="shared" ref="H8:H51" si="2">IF(D8="","",D8+DAY(1))</f>
        <v>43251</v>
      </c>
      <c r="I8" s="75" t="s">
        <v>85</v>
      </c>
      <c r="J8" s="68">
        <v>0.29166666666666669</v>
      </c>
      <c r="K8" s="68">
        <v>0.33333333333333331</v>
      </c>
      <c r="L8" s="69">
        <f t="shared" ref="L8:L51" si="3">IF(I8="sim",K8-J8,0)</f>
        <v>0</v>
      </c>
      <c r="M8" s="72">
        <f t="shared" ref="M8:M51" si="4">IF(D8="","",D8+DAY(7))</f>
        <v>43257</v>
      </c>
      <c r="N8" s="73" t="s">
        <v>86</v>
      </c>
      <c r="O8" s="74">
        <v>0.29166666666666669</v>
      </c>
      <c r="P8" s="74">
        <v>0.33333333333333331</v>
      </c>
      <c r="Q8" s="69">
        <f t="shared" ref="Q8:Q51" si="5">IF(N8="sim",P8-O8,0)</f>
        <v>4.166666666666663E-2</v>
      </c>
      <c r="R8" s="75">
        <f t="shared" ref="R8:R51" si="6">IF(D8="","",D8+DAY(15))</f>
        <v>43265</v>
      </c>
      <c r="S8" s="75" t="s">
        <v>86</v>
      </c>
      <c r="T8" s="68">
        <v>0.29166666666666669</v>
      </c>
      <c r="U8" s="68">
        <v>0.33333333333333331</v>
      </c>
      <c r="V8" s="69">
        <f t="shared" ref="V8:V51" si="7">IF(S8="sim",U8-T8,0)</f>
        <v>4.166666666666663E-2</v>
      </c>
      <c r="W8" s="76">
        <f t="shared" ref="W8:W51" si="8">G8+L8+Q8+V8</f>
        <v>0.12499999999999989</v>
      </c>
    </row>
    <row r="9" spans="1:23" ht="105" x14ac:dyDescent="0.25">
      <c r="A9" s="65">
        <v>3</v>
      </c>
      <c r="B9" s="65" t="str">
        <f>Cronograma!B12</f>
        <v>Conhecimento específicos: Pedagogo</v>
      </c>
      <c r="C9" s="100" t="s">
        <v>178</v>
      </c>
      <c r="D9" s="67">
        <v>43251</v>
      </c>
      <c r="E9" s="68">
        <v>0.29166666666666669</v>
      </c>
      <c r="F9" s="68">
        <v>0.33333333333333331</v>
      </c>
      <c r="G9" s="69">
        <f t="shared" si="1"/>
        <v>4.166666666666663E-2</v>
      </c>
      <c r="H9" s="75">
        <f t="shared" si="2"/>
        <v>43252</v>
      </c>
      <c r="I9" s="75" t="s">
        <v>85</v>
      </c>
      <c r="J9" s="68">
        <v>0.29166666666666669</v>
      </c>
      <c r="K9" s="68">
        <v>0.33333333333333331</v>
      </c>
      <c r="L9" s="69">
        <f t="shared" si="3"/>
        <v>0</v>
      </c>
      <c r="M9" s="72">
        <f t="shared" si="4"/>
        <v>43258</v>
      </c>
      <c r="N9" s="73" t="s">
        <v>86</v>
      </c>
      <c r="O9" s="74">
        <v>0.29166666666666669</v>
      </c>
      <c r="P9" s="74">
        <v>0.33333333333333331</v>
      </c>
      <c r="Q9" s="69">
        <f t="shared" si="5"/>
        <v>4.166666666666663E-2</v>
      </c>
      <c r="R9" s="75">
        <f t="shared" si="6"/>
        <v>43266</v>
      </c>
      <c r="S9" s="75" t="s">
        <v>86</v>
      </c>
      <c r="T9" s="68">
        <v>0.29166666666666669</v>
      </c>
      <c r="U9" s="68">
        <v>0.33333333333333331</v>
      </c>
      <c r="V9" s="69">
        <f t="shared" si="7"/>
        <v>4.166666666666663E-2</v>
      </c>
      <c r="W9" s="76">
        <f t="shared" si="8"/>
        <v>0.12499999999999989</v>
      </c>
    </row>
    <row r="10" spans="1:23" ht="75" x14ac:dyDescent="0.25">
      <c r="A10" s="66">
        <v>4</v>
      </c>
      <c r="B10" s="66" t="str">
        <f>Cronograma!B13</f>
        <v>Enfermeiro</v>
      </c>
      <c r="C10" s="100" t="s">
        <v>179</v>
      </c>
      <c r="D10" s="67">
        <v>43252</v>
      </c>
      <c r="E10" s="68">
        <v>0.29166666666666669</v>
      </c>
      <c r="F10" s="68">
        <v>0.33333333333333331</v>
      </c>
      <c r="G10" s="69">
        <f t="shared" si="1"/>
        <v>4.166666666666663E-2</v>
      </c>
      <c r="H10" s="75">
        <f t="shared" si="2"/>
        <v>43253</v>
      </c>
      <c r="I10" s="75" t="s">
        <v>85</v>
      </c>
      <c r="J10" s="68">
        <v>0.29166666666666669</v>
      </c>
      <c r="K10" s="68">
        <v>0.33333333333333331</v>
      </c>
      <c r="L10" s="69">
        <f t="shared" si="3"/>
        <v>0</v>
      </c>
      <c r="M10" s="72">
        <f t="shared" si="4"/>
        <v>43259</v>
      </c>
      <c r="N10" s="73" t="s">
        <v>86</v>
      </c>
      <c r="O10" s="74">
        <v>0.29166666666666669</v>
      </c>
      <c r="P10" s="74">
        <v>0.33333333333333331</v>
      </c>
      <c r="Q10" s="69">
        <f t="shared" si="5"/>
        <v>4.166666666666663E-2</v>
      </c>
      <c r="R10" s="75">
        <f t="shared" si="6"/>
        <v>43267</v>
      </c>
      <c r="S10" s="75" t="s">
        <v>86</v>
      </c>
      <c r="T10" s="68">
        <v>0.29166666666666669</v>
      </c>
      <c r="U10" s="68">
        <v>0.33333333333333331</v>
      </c>
      <c r="V10" s="69">
        <f t="shared" si="7"/>
        <v>4.166666666666663E-2</v>
      </c>
      <c r="W10" s="76">
        <f t="shared" si="8"/>
        <v>0.12499999999999989</v>
      </c>
    </row>
    <row r="11" spans="1:23" ht="45" x14ac:dyDescent="0.25">
      <c r="A11" s="65">
        <v>5</v>
      </c>
      <c r="B11" s="65" t="str">
        <f>Cronograma!B14</f>
        <v>Técnico em Enfermagem</v>
      </c>
      <c r="C11" s="100" t="s">
        <v>180</v>
      </c>
      <c r="D11" s="67">
        <v>43253</v>
      </c>
      <c r="E11" s="68">
        <v>0.29166666666666669</v>
      </c>
      <c r="F11" s="68">
        <v>0.33333333333333331</v>
      </c>
      <c r="G11" s="69">
        <f t="shared" si="1"/>
        <v>4.166666666666663E-2</v>
      </c>
      <c r="H11" s="75">
        <f t="shared" si="2"/>
        <v>43254</v>
      </c>
      <c r="I11" s="75" t="s">
        <v>85</v>
      </c>
      <c r="J11" s="68">
        <v>0.29166666666666669</v>
      </c>
      <c r="K11" s="68">
        <v>0.33333333333333331</v>
      </c>
      <c r="L11" s="69">
        <f t="shared" si="3"/>
        <v>0</v>
      </c>
      <c r="M11" s="72">
        <f t="shared" si="4"/>
        <v>43260</v>
      </c>
      <c r="N11" s="73" t="s">
        <v>86</v>
      </c>
      <c r="O11" s="74">
        <v>0.29166666666666669</v>
      </c>
      <c r="P11" s="74">
        <v>0.33333333333333331</v>
      </c>
      <c r="Q11" s="69">
        <f t="shared" si="5"/>
        <v>4.166666666666663E-2</v>
      </c>
      <c r="R11" s="75">
        <f t="shared" si="6"/>
        <v>43268</v>
      </c>
      <c r="S11" s="75" t="s">
        <v>86</v>
      </c>
      <c r="T11" s="68">
        <v>0.29166666666666669</v>
      </c>
      <c r="U11" s="68">
        <v>0.33333333333333331</v>
      </c>
      <c r="V11" s="69">
        <f t="shared" si="7"/>
        <v>4.166666666666663E-2</v>
      </c>
      <c r="W11" s="76">
        <f t="shared" si="8"/>
        <v>0.12499999999999989</v>
      </c>
    </row>
    <row r="12" spans="1:23" ht="30" x14ac:dyDescent="0.25">
      <c r="A12" s="65">
        <v>6</v>
      </c>
      <c r="B12" s="65" t="str">
        <f>Cronograma!B15</f>
        <v>Técnico em Farmácia</v>
      </c>
      <c r="C12" s="100" t="s">
        <v>181</v>
      </c>
      <c r="D12" s="67">
        <v>43254</v>
      </c>
      <c r="E12" s="68">
        <v>0.29166666666666669</v>
      </c>
      <c r="F12" s="68">
        <v>0.33333333333333331</v>
      </c>
      <c r="G12" s="69">
        <f t="shared" si="1"/>
        <v>4.166666666666663E-2</v>
      </c>
      <c r="H12" s="75">
        <f t="shared" si="2"/>
        <v>43255</v>
      </c>
      <c r="I12" s="75" t="s">
        <v>85</v>
      </c>
      <c r="J12" s="68">
        <v>0.29166666666666669</v>
      </c>
      <c r="K12" s="68">
        <v>0.33333333333333331</v>
      </c>
      <c r="L12" s="69">
        <f t="shared" si="3"/>
        <v>0</v>
      </c>
      <c r="M12" s="72">
        <f t="shared" si="4"/>
        <v>43261</v>
      </c>
      <c r="N12" s="73" t="s">
        <v>86</v>
      </c>
      <c r="O12" s="74">
        <v>0.29166666666666669</v>
      </c>
      <c r="P12" s="74">
        <v>0.33333333333333331</v>
      </c>
      <c r="Q12" s="69">
        <f t="shared" si="5"/>
        <v>4.166666666666663E-2</v>
      </c>
      <c r="R12" s="75">
        <f t="shared" si="6"/>
        <v>43269</v>
      </c>
      <c r="S12" s="75" t="s">
        <v>86</v>
      </c>
      <c r="T12" s="68">
        <v>0.29166666666666669</v>
      </c>
      <c r="U12" s="68">
        <v>0.33333333333333331</v>
      </c>
      <c r="V12" s="69">
        <f t="shared" si="7"/>
        <v>4.166666666666663E-2</v>
      </c>
      <c r="W12" s="76">
        <f t="shared" si="8"/>
        <v>0.12499999999999989</v>
      </c>
    </row>
    <row r="13" spans="1:23" x14ac:dyDescent="0.25">
      <c r="A13" s="64">
        <v>7</v>
      </c>
      <c r="B13" s="64">
        <f>Cronograma!B16</f>
        <v>0</v>
      </c>
      <c r="C13" s="100" t="s">
        <v>182</v>
      </c>
      <c r="D13" s="67">
        <v>43255</v>
      </c>
      <c r="E13" s="68">
        <v>0.29166666666666669</v>
      </c>
      <c r="F13" s="68">
        <v>0.33333333333333331</v>
      </c>
      <c r="G13" s="69">
        <f t="shared" si="1"/>
        <v>4.166666666666663E-2</v>
      </c>
      <c r="H13" s="75">
        <f t="shared" si="2"/>
        <v>43256</v>
      </c>
      <c r="I13" s="75" t="s">
        <v>85</v>
      </c>
      <c r="J13" s="68">
        <v>0.29166666666666669</v>
      </c>
      <c r="K13" s="68">
        <v>0.33333333333333331</v>
      </c>
      <c r="L13" s="69">
        <f t="shared" si="3"/>
        <v>0</v>
      </c>
      <c r="M13" s="72">
        <f t="shared" si="4"/>
        <v>43262</v>
      </c>
      <c r="N13" s="73" t="s">
        <v>86</v>
      </c>
      <c r="O13" s="74">
        <v>0.29166666666666669</v>
      </c>
      <c r="P13" s="74">
        <v>0.33333333333333331</v>
      </c>
      <c r="Q13" s="69">
        <f t="shared" si="5"/>
        <v>4.166666666666663E-2</v>
      </c>
      <c r="R13" s="75">
        <f t="shared" si="6"/>
        <v>43270</v>
      </c>
      <c r="S13" s="75" t="s">
        <v>86</v>
      </c>
      <c r="T13" s="68">
        <v>0.29166666666666669</v>
      </c>
      <c r="U13" s="68">
        <v>0.33333333333333331</v>
      </c>
      <c r="V13" s="69">
        <f t="shared" si="7"/>
        <v>4.166666666666663E-2</v>
      </c>
      <c r="W13" s="76">
        <f t="shared" si="8"/>
        <v>0.12499999999999989</v>
      </c>
    </row>
    <row r="14" spans="1:23" ht="45" x14ac:dyDescent="0.25">
      <c r="A14" s="64">
        <v>8</v>
      </c>
      <c r="B14" s="64">
        <f>Cronograma!B17</f>
        <v>0</v>
      </c>
      <c r="C14" s="100" t="s">
        <v>183</v>
      </c>
      <c r="D14" s="67">
        <v>43256</v>
      </c>
      <c r="E14" s="68">
        <v>0.29166666666666669</v>
      </c>
      <c r="F14" s="68">
        <v>0.33333333333333331</v>
      </c>
      <c r="G14" s="69">
        <f t="shared" si="1"/>
        <v>4.166666666666663E-2</v>
      </c>
      <c r="H14" s="75">
        <f t="shared" si="2"/>
        <v>43257</v>
      </c>
      <c r="I14" s="75" t="s">
        <v>85</v>
      </c>
      <c r="J14" s="68">
        <v>0.29166666666666669</v>
      </c>
      <c r="K14" s="68">
        <v>0.33333333333333331</v>
      </c>
      <c r="L14" s="69">
        <f t="shared" si="3"/>
        <v>0</v>
      </c>
      <c r="M14" s="72">
        <f t="shared" si="4"/>
        <v>43263</v>
      </c>
      <c r="N14" s="73" t="s">
        <v>86</v>
      </c>
      <c r="O14" s="74">
        <v>0.29166666666666669</v>
      </c>
      <c r="P14" s="74">
        <v>0.33333333333333331</v>
      </c>
      <c r="Q14" s="69">
        <f t="shared" si="5"/>
        <v>4.166666666666663E-2</v>
      </c>
      <c r="R14" s="75">
        <f t="shared" si="6"/>
        <v>43271</v>
      </c>
      <c r="S14" s="75" t="s">
        <v>86</v>
      </c>
      <c r="T14" s="68">
        <v>0.29166666666666669</v>
      </c>
      <c r="U14" s="68">
        <v>0.33333333333333331</v>
      </c>
      <c r="V14" s="69">
        <f t="shared" si="7"/>
        <v>4.166666666666663E-2</v>
      </c>
      <c r="W14" s="76">
        <f t="shared" si="8"/>
        <v>0.12499999999999989</v>
      </c>
    </row>
    <row r="15" spans="1:23" ht="30" x14ac:dyDescent="0.25">
      <c r="A15" s="64">
        <v>9</v>
      </c>
      <c r="B15" s="64">
        <f>Cronograma!B18</f>
        <v>0</v>
      </c>
      <c r="C15" s="100" t="s">
        <v>184</v>
      </c>
      <c r="D15" s="67">
        <v>43257</v>
      </c>
      <c r="E15" s="68">
        <v>0.29166666666666669</v>
      </c>
      <c r="F15" s="68">
        <v>0.33333333333333331</v>
      </c>
      <c r="G15" s="69">
        <f t="shared" si="1"/>
        <v>4.166666666666663E-2</v>
      </c>
      <c r="H15" s="75">
        <f t="shared" si="2"/>
        <v>43258</v>
      </c>
      <c r="I15" s="75" t="s">
        <v>85</v>
      </c>
      <c r="J15" s="68">
        <v>0.29166666666666669</v>
      </c>
      <c r="K15" s="68">
        <v>0.33333333333333331</v>
      </c>
      <c r="L15" s="69">
        <f t="shared" si="3"/>
        <v>0</v>
      </c>
      <c r="M15" s="72">
        <f t="shared" si="4"/>
        <v>43264</v>
      </c>
      <c r="N15" s="73" t="s">
        <v>86</v>
      </c>
      <c r="O15" s="74">
        <v>0.29166666666666669</v>
      </c>
      <c r="P15" s="74">
        <v>0.33333333333333331</v>
      </c>
      <c r="Q15" s="69">
        <f t="shared" si="5"/>
        <v>4.166666666666663E-2</v>
      </c>
      <c r="R15" s="75">
        <f t="shared" si="6"/>
        <v>43272</v>
      </c>
      <c r="S15" s="75" t="s">
        <v>86</v>
      </c>
      <c r="T15" s="68">
        <v>0.29166666666666669</v>
      </c>
      <c r="U15" s="68">
        <v>0.33333333333333331</v>
      </c>
      <c r="V15" s="69">
        <f t="shared" si="7"/>
        <v>4.166666666666663E-2</v>
      </c>
      <c r="W15" s="76">
        <f t="shared" si="8"/>
        <v>0.12499999999999989</v>
      </c>
    </row>
    <row r="16" spans="1:23" ht="45" x14ac:dyDescent="0.25">
      <c r="A16" s="64">
        <v>10</v>
      </c>
      <c r="B16" s="64">
        <f>Cronograma!B19</f>
        <v>0</v>
      </c>
      <c r="C16" s="100" t="s">
        <v>185</v>
      </c>
      <c r="D16" s="67">
        <v>43258</v>
      </c>
      <c r="E16" s="68">
        <v>0.29166666666666669</v>
      </c>
      <c r="F16" s="68">
        <v>0.33333333333333331</v>
      </c>
      <c r="G16" s="69">
        <f t="shared" si="1"/>
        <v>4.166666666666663E-2</v>
      </c>
      <c r="H16" s="75">
        <f t="shared" si="2"/>
        <v>43259</v>
      </c>
      <c r="I16" s="75" t="s">
        <v>85</v>
      </c>
      <c r="J16" s="68">
        <v>0.29166666666666669</v>
      </c>
      <c r="K16" s="68">
        <v>0.33333333333333331</v>
      </c>
      <c r="L16" s="69">
        <f t="shared" si="3"/>
        <v>0</v>
      </c>
      <c r="M16" s="72">
        <f t="shared" si="4"/>
        <v>43265</v>
      </c>
      <c r="N16" s="73" t="s">
        <v>86</v>
      </c>
      <c r="O16" s="74">
        <v>0.29166666666666669</v>
      </c>
      <c r="P16" s="74">
        <v>0.33333333333333331</v>
      </c>
      <c r="Q16" s="69">
        <f t="shared" si="5"/>
        <v>4.166666666666663E-2</v>
      </c>
      <c r="R16" s="75">
        <f t="shared" si="6"/>
        <v>43273</v>
      </c>
      <c r="S16" s="75" t="s">
        <v>86</v>
      </c>
      <c r="T16" s="68">
        <v>0.29166666666666669</v>
      </c>
      <c r="U16" s="68">
        <v>0.33333333333333331</v>
      </c>
      <c r="V16" s="69">
        <f t="shared" si="7"/>
        <v>4.166666666666663E-2</v>
      </c>
      <c r="W16" s="76">
        <f t="shared" si="8"/>
        <v>0.12499999999999989</v>
      </c>
    </row>
    <row r="17" spans="1:23" ht="30" x14ac:dyDescent="0.25">
      <c r="A17" s="1"/>
      <c r="B17" s="1"/>
      <c r="C17" s="100" t="s">
        <v>186</v>
      </c>
      <c r="D17" s="67">
        <v>43259</v>
      </c>
      <c r="E17" s="68">
        <v>0.29166666666666669</v>
      </c>
      <c r="F17" s="68">
        <v>0.33333333333333331</v>
      </c>
      <c r="G17" s="69">
        <f t="shared" si="1"/>
        <v>4.166666666666663E-2</v>
      </c>
      <c r="H17" s="75">
        <f t="shared" si="2"/>
        <v>43260</v>
      </c>
      <c r="I17" s="75" t="s">
        <v>85</v>
      </c>
      <c r="J17" s="68">
        <v>0.29166666666666669</v>
      </c>
      <c r="K17" s="68">
        <v>0.33333333333333331</v>
      </c>
      <c r="L17" s="69">
        <f t="shared" si="3"/>
        <v>0</v>
      </c>
      <c r="M17" s="72">
        <f t="shared" si="4"/>
        <v>43266</v>
      </c>
      <c r="N17" s="73" t="s">
        <v>86</v>
      </c>
      <c r="O17" s="74">
        <v>0.29166666666666669</v>
      </c>
      <c r="P17" s="74">
        <v>0.33333333333333331</v>
      </c>
      <c r="Q17" s="69">
        <f t="shared" si="5"/>
        <v>4.166666666666663E-2</v>
      </c>
      <c r="R17" s="75">
        <f t="shared" si="6"/>
        <v>43274</v>
      </c>
      <c r="S17" s="75" t="s">
        <v>86</v>
      </c>
      <c r="T17" s="68">
        <v>0.29166666666666669</v>
      </c>
      <c r="U17" s="68">
        <v>0.33333333333333331</v>
      </c>
      <c r="V17" s="69">
        <f t="shared" si="7"/>
        <v>4.166666666666663E-2</v>
      </c>
      <c r="W17" s="76">
        <f t="shared" si="8"/>
        <v>0.12499999999999989</v>
      </c>
    </row>
    <row r="18" spans="1:23" ht="45" x14ac:dyDescent="0.25">
      <c r="A18" s="1"/>
      <c r="B18" s="1"/>
      <c r="C18" s="100" t="s">
        <v>187</v>
      </c>
      <c r="D18" s="67">
        <v>43260</v>
      </c>
      <c r="E18" s="68">
        <v>0.29166666666666669</v>
      </c>
      <c r="F18" s="68">
        <v>0.33333333333333331</v>
      </c>
      <c r="G18" s="69">
        <f t="shared" si="1"/>
        <v>4.166666666666663E-2</v>
      </c>
      <c r="H18" s="75">
        <f t="shared" si="2"/>
        <v>43261</v>
      </c>
      <c r="I18" s="75" t="s">
        <v>85</v>
      </c>
      <c r="J18" s="68">
        <v>0.29166666666666669</v>
      </c>
      <c r="K18" s="68">
        <v>0.33333333333333331</v>
      </c>
      <c r="L18" s="69">
        <f t="shared" si="3"/>
        <v>0</v>
      </c>
      <c r="M18" s="72">
        <f t="shared" si="4"/>
        <v>43267</v>
      </c>
      <c r="N18" s="73" t="s">
        <v>86</v>
      </c>
      <c r="O18" s="74">
        <v>0.29166666666666669</v>
      </c>
      <c r="P18" s="74">
        <v>0.33333333333333331</v>
      </c>
      <c r="Q18" s="69">
        <f t="shared" si="5"/>
        <v>4.166666666666663E-2</v>
      </c>
      <c r="R18" s="75">
        <f t="shared" si="6"/>
        <v>43275</v>
      </c>
      <c r="S18" s="75" t="s">
        <v>86</v>
      </c>
      <c r="T18" s="68">
        <v>0.29166666666666669</v>
      </c>
      <c r="U18" s="68">
        <v>0.33333333333333331</v>
      </c>
      <c r="V18" s="69">
        <f t="shared" si="7"/>
        <v>4.166666666666663E-2</v>
      </c>
      <c r="W18" s="76">
        <f t="shared" si="8"/>
        <v>0.12499999999999989</v>
      </c>
    </row>
    <row r="19" spans="1:23" x14ac:dyDescent="0.25">
      <c r="A19" s="1"/>
      <c r="B19" s="1"/>
      <c r="C19" s="100" t="s">
        <v>188</v>
      </c>
      <c r="D19" s="67">
        <v>43261</v>
      </c>
      <c r="E19" s="68">
        <v>0.29166666666666669</v>
      </c>
      <c r="F19" s="68">
        <v>0.33333333333333331</v>
      </c>
      <c r="G19" s="69">
        <f t="shared" si="1"/>
        <v>4.166666666666663E-2</v>
      </c>
      <c r="H19" s="75">
        <f t="shared" si="2"/>
        <v>43262</v>
      </c>
      <c r="I19" s="75" t="s">
        <v>85</v>
      </c>
      <c r="J19" s="68">
        <v>0.29166666666666669</v>
      </c>
      <c r="K19" s="68">
        <v>0.33333333333333331</v>
      </c>
      <c r="L19" s="69">
        <f t="shared" si="3"/>
        <v>0</v>
      </c>
      <c r="M19" s="72">
        <f t="shared" si="4"/>
        <v>43268</v>
      </c>
      <c r="N19" s="73" t="s">
        <v>86</v>
      </c>
      <c r="O19" s="74">
        <v>0.29166666666666669</v>
      </c>
      <c r="P19" s="74">
        <v>0.33333333333333331</v>
      </c>
      <c r="Q19" s="69">
        <f t="shared" si="5"/>
        <v>4.166666666666663E-2</v>
      </c>
      <c r="R19" s="75">
        <f t="shared" si="6"/>
        <v>43276</v>
      </c>
      <c r="S19" s="75" t="s">
        <v>86</v>
      </c>
      <c r="T19" s="68">
        <v>0.29166666666666669</v>
      </c>
      <c r="U19" s="68">
        <v>0.33333333333333331</v>
      </c>
      <c r="V19" s="69">
        <f t="shared" si="7"/>
        <v>4.166666666666663E-2</v>
      </c>
      <c r="W19" s="76">
        <f t="shared" si="8"/>
        <v>0.12499999999999989</v>
      </c>
    </row>
    <row r="20" spans="1:23" x14ac:dyDescent="0.25">
      <c r="A20" s="1"/>
      <c r="B20" s="1"/>
      <c r="C20" s="100" t="s">
        <v>189</v>
      </c>
      <c r="D20" s="67">
        <v>43262</v>
      </c>
      <c r="E20" s="68">
        <v>0.29166666666666669</v>
      </c>
      <c r="F20" s="68">
        <v>0.33333333333333331</v>
      </c>
      <c r="G20" s="69">
        <f t="shared" si="1"/>
        <v>4.166666666666663E-2</v>
      </c>
      <c r="H20" s="75">
        <f t="shared" si="2"/>
        <v>43263</v>
      </c>
      <c r="I20" s="75" t="s">
        <v>85</v>
      </c>
      <c r="J20" s="68">
        <v>0.29166666666666669</v>
      </c>
      <c r="K20" s="68">
        <v>0.33333333333333331</v>
      </c>
      <c r="L20" s="69">
        <f t="shared" si="3"/>
        <v>0</v>
      </c>
      <c r="M20" s="72">
        <f t="shared" si="4"/>
        <v>43269</v>
      </c>
      <c r="N20" s="73" t="s">
        <v>86</v>
      </c>
      <c r="O20" s="74">
        <v>0.29166666666666669</v>
      </c>
      <c r="P20" s="74">
        <v>0.33333333333333331</v>
      </c>
      <c r="Q20" s="69">
        <f t="shared" si="5"/>
        <v>4.166666666666663E-2</v>
      </c>
      <c r="R20" s="75">
        <f t="shared" si="6"/>
        <v>43277</v>
      </c>
      <c r="S20" s="75" t="s">
        <v>86</v>
      </c>
      <c r="T20" s="68">
        <v>0.29166666666666669</v>
      </c>
      <c r="U20" s="68">
        <v>0.33333333333333331</v>
      </c>
      <c r="V20" s="69">
        <f t="shared" si="7"/>
        <v>4.166666666666663E-2</v>
      </c>
      <c r="W20" s="76">
        <f t="shared" si="8"/>
        <v>0.12499999999999989</v>
      </c>
    </row>
    <row r="21" spans="1:23" ht="30" x14ac:dyDescent="0.25">
      <c r="A21" s="1"/>
      <c r="B21" s="1"/>
      <c r="C21" s="100" t="s">
        <v>190</v>
      </c>
      <c r="D21" s="67">
        <v>43263</v>
      </c>
      <c r="E21" s="68">
        <v>0.29166666666666669</v>
      </c>
      <c r="F21" s="68">
        <v>0.33333333333333331</v>
      </c>
      <c r="G21" s="69">
        <f t="shared" si="1"/>
        <v>4.166666666666663E-2</v>
      </c>
      <c r="H21" s="75">
        <f t="shared" si="2"/>
        <v>43264</v>
      </c>
      <c r="I21" s="75" t="s">
        <v>85</v>
      </c>
      <c r="J21" s="68">
        <v>0.29166666666666669</v>
      </c>
      <c r="K21" s="68">
        <v>0.33333333333333331</v>
      </c>
      <c r="L21" s="69">
        <f t="shared" si="3"/>
        <v>0</v>
      </c>
      <c r="M21" s="72">
        <f t="shared" si="4"/>
        <v>43270</v>
      </c>
      <c r="N21" s="73" t="s">
        <v>86</v>
      </c>
      <c r="O21" s="74">
        <v>0.29166666666666669</v>
      </c>
      <c r="P21" s="74">
        <v>0.33333333333333331</v>
      </c>
      <c r="Q21" s="69">
        <f t="shared" si="5"/>
        <v>4.166666666666663E-2</v>
      </c>
      <c r="R21" s="75">
        <f t="shared" si="6"/>
        <v>43278</v>
      </c>
      <c r="S21" s="75" t="s">
        <v>86</v>
      </c>
      <c r="T21" s="68">
        <v>0.29166666666666669</v>
      </c>
      <c r="U21" s="68">
        <v>0.33333333333333331</v>
      </c>
      <c r="V21" s="69">
        <f t="shared" si="7"/>
        <v>4.166666666666663E-2</v>
      </c>
      <c r="W21" s="76">
        <f t="shared" si="8"/>
        <v>0.12499999999999989</v>
      </c>
    </row>
    <row r="22" spans="1:23" ht="90" x14ac:dyDescent="0.25">
      <c r="A22" s="1"/>
      <c r="B22" s="1"/>
      <c r="C22" s="100" t="s">
        <v>191</v>
      </c>
      <c r="D22" s="67">
        <v>43264</v>
      </c>
      <c r="E22" s="68">
        <v>0.29166666666666669</v>
      </c>
      <c r="F22" s="68">
        <v>0.33333333333333331</v>
      </c>
      <c r="G22" s="69">
        <f t="shared" si="1"/>
        <v>4.166666666666663E-2</v>
      </c>
      <c r="H22" s="75">
        <f t="shared" si="2"/>
        <v>43265</v>
      </c>
      <c r="I22" s="75" t="s">
        <v>85</v>
      </c>
      <c r="J22" s="68">
        <v>0.29166666666666669</v>
      </c>
      <c r="K22" s="68">
        <v>0.33333333333333331</v>
      </c>
      <c r="L22" s="69">
        <f t="shared" si="3"/>
        <v>0</v>
      </c>
      <c r="M22" s="72">
        <f t="shared" si="4"/>
        <v>43271</v>
      </c>
      <c r="N22" s="73" t="s">
        <v>86</v>
      </c>
      <c r="O22" s="74">
        <v>0.29166666666666669</v>
      </c>
      <c r="P22" s="74">
        <v>0.33333333333333331</v>
      </c>
      <c r="Q22" s="69">
        <f t="shared" si="5"/>
        <v>4.166666666666663E-2</v>
      </c>
      <c r="R22" s="75">
        <f t="shared" si="6"/>
        <v>43279</v>
      </c>
      <c r="S22" s="75" t="s">
        <v>86</v>
      </c>
      <c r="T22" s="68">
        <v>0.29166666666666669</v>
      </c>
      <c r="U22" s="68">
        <v>0.33333333333333331</v>
      </c>
      <c r="V22" s="69">
        <f t="shared" si="7"/>
        <v>4.166666666666663E-2</v>
      </c>
      <c r="W22" s="76">
        <f t="shared" si="8"/>
        <v>0.12499999999999989</v>
      </c>
    </row>
    <row r="23" spans="1:23" ht="60" x14ac:dyDescent="0.25">
      <c r="A23" s="1"/>
      <c r="B23" s="1"/>
      <c r="C23" s="100" t="s">
        <v>192</v>
      </c>
      <c r="D23" s="67">
        <v>43265</v>
      </c>
      <c r="E23" s="68">
        <v>0.29166666666666669</v>
      </c>
      <c r="F23" s="68">
        <v>0.33333333333333331</v>
      </c>
      <c r="G23" s="69">
        <f t="shared" si="1"/>
        <v>4.166666666666663E-2</v>
      </c>
      <c r="H23" s="75">
        <f t="shared" si="2"/>
        <v>43266</v>
      </c>
      <c r="I23" s="75" t="s">
        <v>85</v>
      </c>
      <c r="J23" s="68">
        <v>0.29166666666666669</v>
      </c>
      <c r="K23" s="68">
        <v>0.33333333333333331</v>
      </c>
      <c r="L23" s="69">
        <f t="shared" si="3"/>
        <v>0</v>
      </c>
      <c r="M23" s="72">
        <f t="shared" si="4"/>
        <v>43272</v>
      </c>
      <c r="N23" s="73" t="s">
        <v>86</v>
      </c>
      <c r="O23" s="74">
        <v>0.29166666666666669</v>
      </c>
      <c r="P23" s="74">
        <v>0.33333333333333331</v>
      </c>
      <c r="Q23" s="69">
        <f t="shared" si="5"/>
        <v>4.166666666666663E-2</v>
      </c>
      <c r="R23" s="75">
        <f t="shared" si="6"/>
        <v>43280</v>
      </c>
      <c r="S23" s="75" t="s">
        <v>86</v>
      </c>
      <c r="T23" s="68">
        <v>0.29166666666666669</v>
      </c>
      <c r="U23" s="68">
        <v>0.33333333333333331</v>
      </c>
      <c r="V23" s="69">
        <f t="shared" si="7"/>
        <v>4.166666666666663E-2</v>
      </c>
      <c r="W23" s="76">
        <f t="shared" si="8"/>
        <v>0.12499999999999989</v>
      </c>
    </row>
    <row r="24" spans="1:23" ht="30" x14ac:dyDescent="0.25">
      <c r="A24" s="1"/>
      <c r="B24" s="1"/>
      <c r="C24" s="100" t="s">
        <v>193</v>
      </c>
      <c r="D24" s="67">
        <v>43266</v>
      </c>
      <c r="E24" s="68">
        <v>0.29166666666666669</v>
      </c>
      <c r="F24" s="68">
        <v>0.33333333333333331</v>
      </c>
      <c r="G24" s="69">
        <f t="shared" si="1"/>
        <v>4.166666666666663E-2</v>
      </c>
      <c r="H24" s="75">
        <f t="shared" si="2"/>
        <v>43267</v>
      </c>
      <c r="I24" s="75" t="s">
        <v>85</v>
      </c>
      <c r="J24" s="68">
        <v>0.29166666666666669</v>
      </c>
      <c r="K24" s="68">
        <v>0.33333333333333331</v>
      </c>
      <c r="L24" s="69">
        <f t="shared" si="3"/>
        <v>0</v>
      </c>
      <c r="M24" s="72">
        <f t="shared" si="4"/>
        <v>43273</v>
      </c>
      <c r="N24" s="73" t="s">
        <v>86</v>
      </c>
      <c r="O24" s="74">
        <v>0.29166666666666669</v>
      </c>
      <c r="P24" s="74">
        <v>0.33333333333333331</v>
      </c>
      <c r="Q24" s="69">
        <f t="shared" si="5"/>
        <v>4.166666666666663E-2</v>
      </c>
      <c r="R24" s="75">
        <f t="shared" si="6"/>
        <v>43281</v>
      </c>
      <c r="S24" s="75" t="s">
        <v>86</v>
      </c>
      <c r="T24" s="68">
        <v>0.29166666666666669</v>
      </c>
      <c r="U24" s="68">
        <v>0.33333333333333331</v>
      </c>
      <c r="V24" s="69">
        <f t="shared" si="7"/>
        <v>4.166666666666663E-2</v>
      </c>
      <c r="W24" s="76">
        <f t="shared" si="8"/>
        <v>0.12499999999999989</v>
      </c>
    </row>
    <row r="25" spans="1:23" ht="60" x14ac:dyDescent="0.25">
      <c r="A25" s="1"/>
      <c r="B25" s="1"/>
      <c r="C25" s="100" t="s">
        <v>194</v>
      </c>
      <c r="D25" s="67">
        <v>43267</v>
      </c>
      <c r="E25" s="68">
        <v>0.29166666666666669</v>
      </c>
      <c r="F25" s="68">
        <v>0.33333333333333331</v>
      </c>
      <c r="G25" s="69">
        <f t="shared" si="1"/>
        <v>4.166666666666663E-2</v>
      </c>
      <c r="H25" s="75">
        <f t="shared" si="2"/>
        <v>43268</v>
      </c>
      <c r="I25" s="75" t="s">
        <v>85</v>
      </c>
      <c r="J25" s="68">
        <v>0.29166666666666669</v>
      </c>
      <c r="K25" s="68">
        <v>0.33333333333333331</v>
      </c>
      <c r="L25" s="69">
        <f t="shared" si="3"/>
        <v>0</v>
      </c>
      <c r="M25" s="72">
        <f t="shared" si="4"/>
        <v>43274</v>
      </c>
      <c r="N25" s="73" t="s">
        <v>86</v>
      </c>
      <c r="O25" s="74">
        <v>0.29166666666666669</v>
      </c>
      <c r="P25" s="74">
        <v>0.33333333333333331</v>
      </c>
      <c r="Q25" s="69">
        <f t="shared" si="5"/>
        <v>4.166666666666663E-2</v>
      </c>
      <c r="R25" s="75">
        <f t="shared" si="6"/>
        <v>43282</v>
      </c>
      <c r="S25" s="75" t="s">
        <v>86</v>
      </c>
      <c r="T25" s="68">
        <v>0.29166666666666669</v>
      </c>
      <c r="U25" s="68">
        <v>0.33333333333333331</v>
      </c>
      <c r="V25" s="69">
        <f t="shared" si="7"/>
        <v>4.166666666666663E-2</v>
      </c>
      <c r="W25" s="76">
        <f t="shared" si="8"/>
        <v>0.12499999999999989</v>
      </c>
    </row>
    <row r="26" spans="1:23" ht="45" x14ac:dyDescent="0.25">
      <c r="A26" s="1"/>
      <c r="B26" s="1"/>
      <c r="C26" s="100" t="s">
        <v>195</v>
      </c>
      <c r="D26" s="67">
        <v>43268</v>
      </c>
      <c r="E26" s="68">
        <v>0.29166666666666669</v>
      </c>
      <c r="F26" s="68">
        <v>0.33333333333333331</v>
      </c>
      <c r="G26" s="69">
        <f t="shared" si="1"/>
        <v>4.166666666666663E-2</v>
      </c>
      <c r="H26" s="75">
        <f t="shared" si="2"/>
        <v>43269</v>
      </c>
      <c r="I26" s="75" t="s">
        <v>85</v>
      </c>
      <c r="J26" s="68">
        <v>0.29166666666666669</v>
      </c>
      <c r="K26" s="68">
        <v>0.33333333333333331</v>
      </c>
      <c r="L26" s="69">
        <f t="shared" si="3"/>
        <v>0</v>
      </c>
      <c r="M26" s="72">
        <f t="shared" si="4"/>
        <v>43275</v>
      </c>
      <c r="N26" s="73" t="s">
        <v>86</v>
      </c>
      <c r="O26" s="74">
        <v>0.29166666666666669</v>
      </c>
      <c r="P26" s="74">
        <v>0.33333333333333331</v>
      </c>
      <c r="Q26" s="69">
        <f t="shared" si="5"/>
        <v>4.166666666666663E-2</v>
      </c>
      <c r="R26" s="75">
        <f t="shared" si="6"/>
        <v>43283</v>
      </c>
      <c r="S26" s="75" t="s">
        <v>86</v>
      </c>
      <c r="T26" s="68">
        <v>0.29166666666666669</v>
      </c>
      <c r="U26" s="68">
        <v>0.33333333333333331</v>
      </c>
      <c r="V26" s="69">
        <f t="shared" si="7"/>
        <v>4.166666666666663E-2</v>
      </c>
      <c r="W26" s="76">
        <f t="shared" si="8"/>
        <v>0.12499999999999989</v>
      </c>
    </row>
    <row r="27" spans="1:23" ht="75" x14ac:dyDescent="0.25">
      <c r="A27" s="1"/>
      <c r="B27" s="1"/>
      <c r="C27" s="100" t="s">
        <v>196</v>
      </c>
      <c r="D27" s="67">
        <v>43269</v>
      </c>
      <c r="E27" s="68">
        <v>0.29166666666666669</v>
      </c>
      <c r="F27" s="68">
        <v>0.33333333333333331</v>
      </c>
      <c r="G27" s="69">
        <f t="shared" si="1"/>
        <v>4.166666666666663E-2</v>
      </c>
      <c r="H27" s="75">
        <f t="shared" si="2"/>
        <v>43270</v>
      </c>
      <c r="I27" s="75" t="s">
        <v>85</v>
      </c>
      <c r="J27" s="68">
        <v>0.29166666666666669</v>
      </c>
      <c r="K27" s="68">
        <v>0.33333333333333331</v>
      </c>
      <c r="L27" s="69">
        <f t="shared" si="3"/>
        <v>0</v>
      </c>
      <c r="M27" s="72">
        <f t="shared" si="4"/>
        <v>43276</v>
      </c>
      <c r="N27" s="73" t="s">
        <v>86</v>
      </c>
      <c r="O27" s="74">
        <v>0.29166666666666669</v>
      </c>
      <c r="P27" s="74">
        <v>0.33333333333333331</v>
      </c>
      <c r="Q27" s="69">
        <f t="shared" si="5"/>
        <v>4.166666666666663E-2</v>
      </c>
      <c r="R27" s="75">
        <f t="shared" si="6"/>
        <v>43284</v>
      </c>
      <c r="S27" s="75" t="s">
        <v>86</v>
      </c>
      <c r="T27" s="68">
        <v>0.29166666666666669</v>
      </c>
      <c r="U27" s="68">
        <v>0.33333333333333331</v>
      </c>
      <c r="V27" s="69">
        <f t="shared" si="7"/>
        <v>4.166666666666663E-2</v>
      </c>
      <c r="W27" s="76">
        <f t="shared" si="8"/>
        <v>0.12499999999999989</v>
      </c>
    </row>
    <row r="28" spans="1:23" ht="225" x14ac:dyDescent="0.25">
      <c r="A28" s="1"/>
      <c r="B28" s="1"/>
      <c r="C28" s="100" t="s">
        <v>197</v>
      </c>
      <c r="D28" s="67">
        <v>43270</v>
      </c>
      <c r="E28" s="68">
        <v>0.29166666666666669</v>
      </c>
      <c r="F28" s="68">
        <v>0.33333333333333331</v>
      </c>
      <c r="G28" s="69">
        <f t="shared" si="1"/>
        <v>4.166666666666663E-2</v>
      </c>
      <c r="H28" s="75">
        <f t="shared" si="2"/>
        <v>43271</v>
      </c>
      <c r="I28" s="75" t="s">
        <v>85</v>
      </c>
      <c r="J28" s="68">
        <v>0.29166666666666669</v>
      </c>
      <c r="K28" s="68">
        <v>0.33333333333333331</v>
      </c>
      <c r="L28" s="69">
        <f t="shared" si="3"/>
        <v>0</v>
      </c>
      <c r="M28" s="72">
        <f t="shared" si="4"/>
        <v>43277</v>
      </c>
      <c r="N28" s="73" t="s">
        <v>86</v>
      </c>
      <c r="O28" s="74">
        <v>0.29166666666666669</v>
      </c>
      <c r="P28" s="74">
        <v>0.33333333333333331</v>
      </c>
      <c r="Q28" s="69">
        <f t="shared" si="5"/>
        <v>4.166666666666663E-2</v>
      </c>
      <c r="R28" s="75">
        <f t="shared" si="6"/>
        <v>43285</v>
      </c>
      <c r="S28" s="75" t="s">
        <v>86</v>
      </c>
      <c r="T28" s="68">
        <v>0.29166666666666669</v>
      </c>
      <c r="U28" s="68">
        <v>0.33333333333333331</v>
      </c>
      <c r="V28" s="69">
        <f t="shared" si="7"/>
        <v>4.166666666666663E-2</v>
      </c>
      <c r="W28" s="76">
        <f t="shared" si="8"/>
        <v>0.12499999999999989</v>
      </c>
    </row>
    <row r="29" spans="1:23" ht="30" x14ac:dyDescent="0.25">
      <c r="A29" s="1"/>
      <c r="B29" s="1"/>
      <c r="C29" s="100" t="s">
        <v>198</v>
      </c>
      <c r="D29" s="67">
        <v>43271</v>
      </c>
      <c r="E29" s="68">
        <v>0.29166666666666669</v>
      </c>
      <c r="F29" s="68">
        <v>0.33333333333333331</v>
      </c>
      <c r="G29" s="69">
        <f t="shared" si="1"/>
        <v>4.166666666666663E-2</v>
      </c>
      <c r="H29" s="75">
        <f t="shared" si="2"/>
        <v>43272</v>
      </c>
      <c r="I29" s="75" t="s">
        <v>85</v>
      </c>
      <c r="J29" s="68">
        <v>0.29166666666666669</v>
      </c>
      <c r="K29" s="68">
        <v>0.33333333333333331</v>
      </c>
      <c r="L29" s="69">
        <f t="shared" si="3"/>
        <v>0</v>
      </c>
      <c r="M29" s="72">
        <f t="shared" si="4"/>
        <v>43278</v>
      </c>
      <c r="N29" s="73" t="s">
        <v>86</v>
      </c>
      <c r="O29" s="74">
        <v>0.29166666666666669</v>
      </c>
      <c r="P29" s="74">
        <v>0.33333333333333331</v>
      </c>
      <c r="Q29" s="69">
        <f t="shared" si="5"/>
        <v>4.166666666666663E-2</v>
      </c>
      <c r="R29" s="75">
        <f t="shared" si="6"/>
        <v>43286</v>
      </c>
      <c r="S29" s="75" t="s">
        <v>86</v>
      </c>
      <c r="T29" s="68">
        <v>0.29166666666666669</v>
      </c>
      <c r="U29" s="68">
        <v>0.33333333333333331</v>
      </c>
      <c r="V29" s="69">
        <f t="shared" si="7"/>
        <v>4.166666666666663E-2</v>
      </c>
      <c r="W29" s="76">
        <f t="shared" si="8"/>
        <v>0.12499999999999989</v>
      </c>
    </row>
    <row r="30" spans="1:23" x14ac:dyDescent="0.25">
      <c r="A30" s="1"/>
      <c r="B30" s="1"/>
      <c r="C30" s="100" t="s">
        <v>199</v>
      </c>
      <c r="D30" s="67">
        <v>43272</v>
      </c>
      <c r="E30" s="68">
        <v>0.29166666666666669</v>
      </c>
      <c r="F30" s="68">
        <v>0.33333333333333331</v>
      </c>
      <c r="G30" s="69">
        <f t="shared" si="1"/>
        <v>4.166666666666663E-2</v>
      </c>
      <c r="H30" s="75">
        <f t="shared" si="2"/>
        <v>43273</v>
      </c>
      <c r="I30" s="75" t="s">
        <v>85</v>
      </c>
      <c r="J30" s="68">
        <v>0.29166666666666669</v>
      </c>
      <c r="K30" s="68">
        <v>0.33333333333333331</v>
      </c>
      <c r="L30" s="69">
        <f t="shared" si="3"/>
        <v>0</v>
      </c>
      <c r="M30" s="72">
        <f t="shared" si="4"/>
        <v>43279</v>
      </c>
      <c r="N30" s="73" t="s">
        <v>86</v>
      </c>
      <c r="O30" s="74">
        <v>0.29166666666666669</v>
      </c>
      <c r="P30" s="74">
        <v>0.33333333333333331</v>
      </c>
      <c r="Q30" s="69">
        <f t="shared" si="5"/>
        <v>4.166666666666663E-2</v>
      </c>
      <c r="R30" s="75">
        <f t="shared" si="6"/>
        <v>43287</v>
      </c>
      <c r="S30" s="75" t="s">
        <v>86</v>
      </c>
      <c r="T30" s="68">
        <v>0.29166666666666669</v>
      </c>
      <c r="U30" s="68">
        <v>0.33333333333333331</v>
      </c>
      <c r="V30" s="69">
        <f t="shared" si="7"/>
        <v>4.166666666666663E-2</v>
      </c>
      <c r="W30" s="76">
        <f t="shared" si="8"/>
        <v>0.12499999999999989</v>
      </c>
    </row>
    <row r="31" spans="1:23" x14ac:dyDescent="0.25">
      <c r="A31" s="1"/>
      <c r="B31" s="1"/>
      <c r="C31" s="100" t="s">
        <v>200</v>
      </c>
      <c r="D31" s="67">
        <v>43273</v>
      </c>
      <c r="E31" s="68">
        <v>0.29166666666666669</v>
      </c>
      <c r="F31" s="68">
        <v>0.33333333333333331</v>
      </c>
      <c r="G31" s="69">
        <f t="shared" si="1"/>
        <v>4.166666666666663E-2</v>
      </c>
      <c r="H31" s="75">
        <f t="shared" si="2"/>
        <v>43274</v>
      </c>
      <c r="I31" s="75" t="s">
        <v>85</v>
      </c>
      <c r="J31" s="68">
        <v>0.29166666666666669</v>
      </c>
      <c r="K31" s="68">
        <v>0.33333333333333331</v>
      </c>
      <c r="L31" s="69">
        <f t="shared" si="3"/>
        <v>0</v>
      </c>
      <c r="M31" s="72">
        <f t="shared" si="4"/>
        <v>43280</v>
      </c>
      <c r="N31" s="73" t="s">
        <v>86</v>
      </c>
      <c r="O31" s="74">
        <v>0.29166666666666669</v>
      </c>
      <c r="P31" s="74">
        <v>0.33333333333333331</v>
      </c>
      <c r="Q31" s="69">
        <f t="shared" si="5"/>
        <v>4.166666666666663E-2</v>
      </c>
      <c r="R31" s="75">
        <f t="shared" si="6"/>
        <v>43288</v>
      </c>
      <c r="S31" s="75" t="s">
        <v>86</v>
      </c>
      <c r="T31" s="68">
        <v>0.29166666666666669</v>
      </c>
      <c r="U31" s="68">
        <v>0.33333333333333331</v>
      </c>
      <c r="V31" s="69">
        <f t="shared" si="7"/>
        <v>4.166666666666663E-2</v>
      </c>
      <c r="W31" s="76">
        <f t="shared" si="8"/>
        <v>0.12499999999999989</v>
      </c>
    </row>
    <row r="32" spans="1:23" ht="30" x14ac:dyDescent="0.25">
      <c r="A32" s="1"/>
      <c r="B32" s="1"/>
      <c r="C32" s="100" t="s">
        <v>201</v>
      </c>
      <c r="D32" s="67">
        <v>43274</v>
      </c>
      <c r="E32" s="68">
        <v>0.29166666666666669</v>
      </c>
      <c r="F32" s="68">
        <v>0.33333333333333331</v>
      </c>
      <c r="G32" s="69">
        <f t="shared" si="1"/>
        <v>4.166666666666663E-2</v>
      </c>
      <c r="H32" s="75">
        <f t="shared" si="2"/>
        <v>43275</v>
      </c>
      <c r="I32" s="75" t="s">
        <v>85</v>
      </c>
      <c r="J32" s="68">
        <v>0.29166666666666669</v>
      </c>
      <c r="K32" s="68">
        <v>0.33333333333333331</v>
      </c>
      <c r="L32" s="69">
        <f t="shared" si="3"/>
        <v>0</v>
      </c>
      <c r="M32" s="72">
        <f t="shared" si="4"/>
        <v>43281</v>
      </c>
      <c r="N32" s="73" t="s">
        <v>86</v>
      </c>
      <c r="O32" s="74">
        <v>0.29166666666666669</v>
      </c>
      <c r="P32" s="74">
        <v>0.33333333333333331</v>
      </c>
      <c r="Q32" s="69">
        <f t="shared" si="5"/>
        <v>4.166666666666663E-2</v>
      </c>
      <c r="R32" s="75">
        <f t="shared" si="6"/>
        <v>43289</v>
      </c>
      <c r="S32" s="75" t="s">
        <v>86</v>
      </c>
      <c r="T32" s="68">
        <v>0.29166666666666669</v>
      </c>
      <c r="U32" s="68">
        <v>0.33333333333333331</v>
      </c>
      <c r="V32" s="69">
        <f t="shared" si="7"/>
        <v>4.166666666666663E-2</v>
      </c>
      <c r="W32" s="76">
        <f t="shared" si="8"/>
        <v>0.12499999999999989</v>
      </c>
    </row>
    <row r="33" spans="1:23" ht="30" x14ac:dyDescent="0.25">
      <c r="A33" s="1"/>
      <c r="B33" s="1"/>
      <c r="C33" s="100" t="s">
        <v>202</v>
      </c>
      <c r="D33" s="67">
        <v>43275</v>
      </c>
      <c r="E33" s="68">
        <v>0.29166666666666669</v>
      </c>
      <c r="F33" s="68">
        <v>0.33333333333333331</v>
      </c>
      <c r="G33" s="69">
        <f t="shared" si="1"/>
        <v>4.166666666666663E-2</v>
      </c>
      <c r="H33" s="75">
        <f t="shared" si="2"/>
        <v>43276</v>
      </c>
      <c r="I33" s="75" t="s">
        <v>85</v>
      </c>
      <c r="J33" s="68">
        <v>0.29166666666666669</v>
      </c>
      <c r="K33" s="68">
        <v>0.33333333333333331</v>
      </c>
      <c r="L33" s="69">
        <f t="shared" si="3"/>
        <v>0</v>
      </c>
      <c r="M33" s="72">
        <f t="shared" si="4"/>
        <v>43282</v>
      </c>
      <c r="N33" s="73" t="s">
        <v>86</v>
      </c>
      <c r="O33" s="74">
        <v>0.29166666666666669</v>
      </c>
      <c r="P33" s="74">
        <v>0.33333333333333331</v>
      </c>
      <c r="Q33" s="69">
        <f t="shared" si="5"/>
        <v>4.166666666666663E-2</v>
      </c>
      <c r="R33" s="75">
        <f t="shared" si="6"/>
        <v>43290</v>
      </c>
      <c r="S33" s="75" t="s">
        <v>86</v>
      </c>
      <c r="T33" s="68">
        <v>0.29166666666666669</v>
      </c>
      <c r="U33" s="68">
        <v>0.33333333333333331</v>
      </c>
      <c r="V33" s="69">
        <f t="shared" si="7"/>
        <v>4.166666666666663E-2</v>
      </c>
      <c r="W33" s="76">
        <f t="shared" si="8"/>
        <v>0.12499999999999989</v>
      </c>
    </row>
    <row r="34" spans="1:23" ht="90" x14ac:dyDescent="0.25">
      <c r="A34" s="1"/>
      <c r="B34" s="1"/>
      <c r="C34" s="100" t="s">
        <v>203</v>
      </c>
      <c r="D34" s="67">
        <v>43276</v>
      </c>
      <c r="E34" s="68">
        <v>0.29166666666666669</v>
      </c>
      <c r="F34" s="68">
        <v>0.33333333333333331</v>
      </c>
      <c r="G34" s="69">
        <f t="shared" si="1"/>
        <v>4.166666666666663E-2</v>
      </c>
      <c r="H34" s="75">
        <f t="shared" si="2"/>
        <v>43277</v>
      </c>
      <c r="I34" s="75" t="s">
        <v>85</v>
      </c>
      <c r="J34" s="68">
        <v>0.29166666666666669</v>
      </c>
      <c r="K34" s="68">
        <v>0.33333333333333331</v>
      </c>
      <c r="L34" s="69">
        <f t="shared" si="3"/>
        <v>0</v>
      </c>
      <c r="M34" s="72">
        <f t="shared" si="4"/>
        <v>43283</v>
      </c>
      <c r="N34" s="73" t="s">
        <v>86</v>
      </c>
      <c r="O34" s="74">
        <v>0.29166666666666669</v>
      </c>
      <c r="P34" s="74">
        <v>0.33333333333333331</v>
      </c>
      <c r="Q34" s="69">
        <f t="shared" si="5"/>
        <v>4.166666666666663E-2</v>
      </c>
      <c r="R34" s="75">
        <f t="shared" si="6"/>
        <v>43291</v>
      </c>
      <c r="S34" s="75" t="s">
        <v>86</v>
      </c>
      <c r="T34" s="68">
        <v>0.29166666666666669</v>
      </c>
      <c r="U34" s="68">
        <v>0.33333333333333331</v>
      </c>
      <c r="V34" s="69">
        <f t="shared" si="7"/>
        <v>4.166666666666663E-2</v>
      </c>
      <c r="W34" s="76">
        <f t="shared" si="8"/>
        <v>0.12499999999999989</v>
      </c>
    </row>
    <row r="35" spans="1:23" ht="30" x14ac:dyDescent="0.25">
      <c r="A35" s="1"/>
      <c r="B35" s="1"/>
      <c r="C35" s="100" t="s">
        <v>204</v>
      </c>
      <c r="D35" s="67">
        <v>43277</v>
      </c>
      <c r="E35" s="68">
        <v>0.29166666666666669</v>
      </c>
      <c r="F35" s="68">
        <v>0.33333333333333331</v>
      </c>
      <c r="G35" s="69">
        <f t="shared" si="1"/>
        <v>4.166666666666663E-2</v>
      </c>
      <c r="H35" s="75">
        <f t="shared" si="2"/>
        <v>43278</v>
      </c>
      <c r="I35" s="75" t="s">
        <v>85</v>
      </c>
      <c r="J35" s="68">
        <v>0.29166666666666669</v>
      </c>
      <c r="K35" s="68">
        <v>0.33333333333333331</v>
      </c>
      <c r="L35" s="69">
        <f t="shared" si="3"/>
        <v>0</v>
      </c>
      <c r="M35" s="72">
        <f t="shared" si="4"/>
        <v>43284</v>
      </c>
      <c r="N35" s="73" t="s">
        <v>86</v>
      </c>
      <c r="O35" s="74">
        <v>0.29166666666666669</v>
      </c>
      <c r="P35" s="74">
        <v>0.33333333333333331</v>
      </c>
      <c r="Q35" s="69">
        <f t="shared" si="5"/>
        <v>4.166666666666663E-2</v>
      </c>
      <c r="R35" s="75">
        <f t="shared" si="6"/>
        <v>43292</v>
      </c>
      <c r="S35" s="75" t="s">
        <v>86</v>
      </c>
      <c r="T35" s="68">
        <v>0.29166666666666669</v>
      </c>
      <c r="U35" s="68">
        <v>0.33333333333333331</v>
      </c>
      <c r="V35" s="69">
        <f t="shared" si="7"/>
        <v>4.166666666666663E-2</v>
      </c>
      <c r="W35" s="76">
        <f t="shared" si="8"/>
        <v>0.12499999999999989</v>
      </c>
    </row>
    <row r="36" spans="1:23" x14ac:dyDescent="0.25">
      <c r="A36" s="1"/>
      <c r="B36" s="1"/>
      <c r="C36" s="100" t="s">
        <v>205</v>
      </c>
      <c r="D36" s="67">
        <v>43278</v>
      </c>
      <c r="E36" s="68">
        <v>0.29166666666666669</v>
      </c>
      <c r="F36" s="68">
        <v>0.33333333333333331</v>
      </c>
      <c r="G36" s="69">
        <f t="shared" si="1"/>
        <v>4.166666666666663E-2</v>
      </c>
      <c r="H36" s="75">
        <f t="shared" si="2"/>
        <v>43279</v>
      </c>
      <c r="I36" s="75" t="s">
        <v>85</v>
      </c>
      <c r="J36" s="68">
        <v>0.29166666666666669</v>
      </c>
      <c r="K36" s="68">
        <v>0.33333333333333331</v>
      </c>
      <c r="L36" s="69">
        <f t="shared" si="3"/>
        <v>0</v>
      </c>
      <c r="M36" s="72">
        <f t="shared" si="4"/>
        <v>43285</v>
      </c>
      <c r="N36" s="73" t="s">
        <v>86</v>
      </c>
      <c r="O36" s="74">
        <v>0.29166666666666669</v>
      </c>
      <c r="P36" s="74">
        <v>0.33333333333333331</v>
      </c>
      <c r="Q36" s="69">
        <f t="shared" si="5"/>
        <v>4.166666666666663E-2</v>
      </c>
      <c r="R36" s="75">
        <f t="shared" si="6"/>
        <v>43293</v>
      </c>
      <c r="S36" s="75" t="s">
        <v>86</v>
      </c>
      <c r="T36" s="68">
        <v>0.29166666666666669</v>
      </c>
      <c r="U36" s="68">
        <v>0.33333333333333331</v>
      </c>
      <c r="V36" s="69">
        <f t="shared" si="7"/>
        <v>4.166666666666663E-2</v>
      </c>
      <c r="W36" s="76">
        <f t="shared" si="8"/>
        <v>0.12499999999999989</v>
      </c>
    </row>
    <row r="37" spans="1:23" ht="30" x14ac:dyDescent="0.25">
      <c r="A37" s="1"/>
      <c r="B37" s="1"/>
      <c r="C37" s="100" t="s">
        <v>206</v>
      </c>
      <c r="D37" s="67">
        <v>43279</v>
      </c>
      <c r="E37" s="68">
        <v>0.29166666666666669</v>
      </c>
      <c r="F37" s="68">
        <v>0.33333333333333331</v>
      </c>
      <c r="G37" s="69">
        <f t="shared" si="1"/>
        <v>4.166666666666663E-2</v>
      </c>
      <c r="H37" s="75">
        <f t="shared" si="2"/>
        <v>43280</v>
      </c>
      <c r="I37" s="75" t="s">
        <v>85</v>
      </c>
      <c r="J37" s="68">
        <v>0.29166666666666669</v>
      </c>
      <c r="K37" s="68">
        <v>0.33333333333333331</v>
      </c>
      <c r="L37" s="69">
        <f t="shared" si="3"/>
        <v>0</v>
      </c>
      <c r="M37" s="72">
        <f t="shared" si="4"/>
        <v>43286</v>
      </c>
      <c r="N37" s="73" t="s">
        <v>86</v>
      </c>
      <c r="O37" s="74">
        <v>0.29166666666666669</v>
      </c>
      <c r="P37" s="74">
        <v>0.33333333333333331</v>
      </c>
      <c r="Q37" s="69">
        <f t="shared" si="5"/>
        <v>4.166666666666663E-2</v>
      </c>
      <c r="R37" s="75">
        <f t="shared" si="6"/>
        <v>43294</v>
      </c>
      <c r="S37" s="75" t="s">
        <v>86</v>
      </c>
      <c r="T37" s="68">
        <v>0.29166666666666669</v>
      </c>
      <c r="U37" s="68">
        <v>0.33333333333333331</v>
      </c>
      <c r="V37" s="69">
        <f t="shared" si="7"/>
        <v>4.166666666666663E-2</v>
      </c>
      <c r="W37" s="76">
        <f t="shared" si="8"/>
        <v>0.12499999999999989</v>
      </c>
    </row>
    <row r="38" spans="1:23" ht="30" x14ac:dyDescent="0.25">
      <c r="A38" s="1"/>
      <c r="B38" s="1"/>
      <c r="C38" s="100" t="s">
        <v>207</v>
      </c>
      <c r="D38" s="67">
        <v>43280</v>
      </c>
      <c r="E38" s="68">
        <v>0.29166666666666669</v>
      </c>
      <c r="F38" s="68">
        <v>0.33333333333333331</v>
      </c>
      <c r="G38" s="69">
        <f t="shared" si="1"/>
        <v>4.166666666666663E-2</v>
      </c>
      <c r="H38" s="75">
        <f t="shared" si="2"/>
        <v>43281</v>
      </c>
      <c r="I38" s="75" t="s">
        <v>85</v>
      </c>
      <c r="J38" s="68">
        <v>0.29166666666666669</v>
      </c>
      <c r="K38" s="68">
        <v>0.33333333333333331</v>
      </c>
      <c r="L38" s="69">
        <f t="shared" si="3"/>
        <v>0</v>
      </c>
      <c r="M38" s="72">
        <f t="shared" si="4"/>
        <v>43287</v>
      </c>
      <c r="N38" s="73" t="s">
        <v>86</v>
      </c>
      <c r="O38" s="74">
        <v>0.29166666666666669</v>
      </c>
      <c r="P38" s="74">
        <v>0.33333333333333331</v>
      </c>
      <c r="Q38" s="69">
        <f t="shared" si="5"/>
        <v>4.166666666666663E-2</v>
      </c>
      <c r="R38" s="75">
        <f t="shared" si="6"/>
        <v>43295</v>
      </c>
      <c r="S38" s="75" t="s">
        <v>86</v>
      </c>
      <c r="T38" s="68">
        <v>0.29166666666666669</v>
      </c>
      <c r="U38" s="68">
        <v>0.33333333333333331</v>
      </c>
      <c r="V38" s="69">
        <f t="shared" si="7"/>
        <v>4.166666666666663E-2</v>
      </c>
      <c r="W38" s="76">
        <f t="shared" si="8"/>
        <v>0.12499999999999989</v>
      </c>
    </row>
    <row r="39" spans="1:23" x14ac:dyDescent="0.25">
      <c r="A39" s="1"/>
      <c r="B39" s="1"/>
      <c r="C39" s="100" t="s">
        <v>208</v>
      </c>
      <c r="D39" s="67">
        <v>43281</v>
      </c>
      <c r="E39" s="68">
        <v>0.29166666666666669</v>
      </c>
      <c r="F39" s="68">
        <v>0.33333333333333331</v>
      </c>
      <c r="G39" s="69">
        <f t="shared" si="1"/>
        <v>4.166666666666663E-2</v>
      </c>
      <c r="H39" s="75">
        <f t="shared" si="2"/>
        <v>43282</v>
      </c>
      <c r="I39" s="75" t="s">
        <v>85</v>
      </c>
      <c r="J39" s="68">
        <v>0.29166666666666669</v>
      </c>
      <c r="K39" s="68">
        <v>0.33333333333333331</v>
      </c>
      <c r="L39" s="69">
        <f t="shared" si="3"/>
        <v>0</v>
      </c>
      <c r="M39" s="72">
        <f t="shared" si="4"/>
        <v>43288</v>
      </c>
      <c r="N39" s="73" t="s">
        <v>86</v>
      </c>
      <c r="O39" s="74">
        <v>0.29166666666666669</v>
      </c>
      <c r="P39" s="74">
        <v>0.33333333333333331</v>
      </c>
      <c r="Q39" s="69">
        <f t="shared" si="5"/>
        <v>4.166666666666663E-2</v>
      </c>
      <c r="R39" s="75">
        <f t="shared" si="6"/>
        <v>43296</v>
      </c>
      <c r="S39" s="75" t="s">
        <v>86</v>
      </c>
      <c r="T39" s="68">
        <v>0.29166666666666669</v>
      </c>
      <c r="U39" s="68">
        <v>0.33333333333333331</v>
      </c>
      <c r="V39" s="69">
        <f t="shared" si="7"/>
        <v>4.166666666666663E-2</v>
      </c>
      <c r="W39" s="76">
        <f t="shared" si="8"/>
        <v>0.12499999999999989</v>
      </c>
    </row>
    <row r="40" spans="1:23" ht="120" x14ac:dyDescent="0.25">
      <c r="A40" s="1"/>
      <c r="B40" s="1"/>
      <c r="C40" s="100" t="s">
        <v>209</v>
      </c>
      <c r="D40" s="67">
        <v>43282</v>
      </c>
      <c r="E40" s="68">
        <v>0.29166666666666669</v>
      </c>
      <c r="F40" s="68">
        <v>0.33333333333333331</v>
      </c>
      <c r="G40" s="69">
        <f t="shared" si="1"/>
        <v>4.166666666666663E-2</v>
      </c>
      <c r="H40" s="75">
        <f t="shared" si="2"/>
        <v>43283</v>
      </c>
      <c r="I40" s="75" t="s">
        <v>85</v>
      </c>
      <c r="J40" s="68">
        <v>0.29166666666666669</v>
      </c>
      <c r="K40" s="68">
        <v>0.33333333333333331</v>
      </c>
      <c r="L40" s="69">
        <f t="shared" si="3"/>
        <v>0</v>
      </c>
      <c r="M40" s="72">
        <f t="shared" si="4"/>
        <v>43289</v>
      </c>
      <c r="N40" s="73" t="s">
        <v>86</v>
      </c>
      <c r="O40" s="74">
        <v>0.29166666666666669</v>
      </c>
      <c r="P40" s="74">
        <v>0.33333333333333331</v>
      </c>
      <c r="Q40" s="69">
        <f t="shared" si="5"/>
        <v>4.166666666666663E-2</v>
      </c>
      <c r="R40" s="75">
        <f t="shared" si="6"/>
        <v>43297</v>
      </c>
      <c r="S40" s="75" t="s">
        <v>86</v>
      </c>
      <c r="T40" s="68">
        <v>0.29166666666666669</v>
      </c>
      <c r="U40" s="68">
        <v>0.33333333333333331</v>
      </c>
      <c r="V40" s="69">
        <f t="shared" si="7"/>
        <v>4.166666666666663E-2</v>
      </c>
      <c r="W40" s="76">
        <f t="shared" si="8"/>
        <v>0.12499999999999989</v>
      </c>
    </row>
    <row r="41" spans="1:23" ht="30" x14ac:dyDescent="0.25">
      <c r="A41" s="1"/>
      <c r="B41" s="1"/>
      <c r="C41" s="100" t="s">
        <v>210</v>
      </c>
      <c r="D41" s="67">
        <v>43283</v>
      </c>
      <c r="E41" s="68">
        <v>0.29166666666666669</v>
      </c>
      <c r="F41" s="68">
        <v>0.33333333333333331</v>
      </c>
      <c r="G41" s="69">
        <f t="shared" si="1"/>
        <v>4.166666666666663E-2</v>
      </c>
      <c r="H41" s="75">
        <f t="shared" si="2"/>
        <v>43284</v>
      </c>
      <c r="I41" s="75" t="s">
        <v>85</v>
      </c>
      <c r="J41" s="68">
        <v>0.29166666666666669</v>
      </c>
      <c r="K41" s="68">
        <v>0.33333333333333331</v>
      </c>
      <c r="L41" s="69">
        <f t="shared" si="3"/>
        <v>0</v>
      </c>
      <c r="M41" s="72">
        <f t="shared" si="4"/>
        <v>43290</v>
      </c>
      <c r="N41" s="73" t="s">
        <v>86</v>
      </c>
      <c r="O41" s="74">
        <v>0.29166666666666669</v>
      </c>
      <c r="P41" s="74">
        <v>0.33333333333333331</v>
      </c>
      <c r="Q41" s="69">
        <f t="shared" si="5"/>
        <v>4.166666666666663E-2</v>
      </c>
      <c r="R41" s="75">
        <f t="shared" si="6"/>
        <v>43298</v>
      </c>
      <c r="S41" s="75" t="s">
        <v>86</v>
      </c>
      <c r="T41" s="68">
        <v>0.29166666666666669</v>
      </c>
      <c r="U41" s="68">
        <v>0.33333333333333331</v>
      </c>
      <c r="V41" s="69">
        <f t="shared" si="7"/>
        <v>4.166666666666663E-2</v>
      </c>
      <c r="W41" s="76">
        <f t="shared" si="8"/>
        <v>0.12499999999999989</v>
      </c>
    </row>
    <row r="42" spans="1:23" ht="90" x14ac:dyDescent="0.25">
      <c r="A42" s="1"/>
      <c r="B42" s="1"/>
      <c r="C42" s="100" t="s">
        <v>211</v>
      </c>
      <c r="D42" s="67">
        <v>43284</v>
      </c>
      <c r="E42" s="68">
        <v>0.29166666666666669</v>
      </c>
      <c r="F42" s="68">
        <v>0.33333333333333331</v>
      </c>
      <c r="G42" s="69">
        <f t="shared" si="1"/>
        <v>4.166666666666663E-2</v>
      </c>
      <c r="H42" s="75">
        <f t="shared" si="2"/>
        <v>43285</v>
      </c>
      <c r="I42" s="75" t="s">
        <v>85</v>
      </c>
      <c r="J42" s="68">
        <v>0.29166666666666669</v>
      </c>
      <c r="K42" s="68">
        <v>0.33333333333333331</v>
      </c>
      <c r="L42" s="69">
        <f t="shared" si="3"/>
        <v>0</v>
      </c>
      <c r="M42" s="72">
        <f t="shared" si="4"/>
        <v>43291</v>
      </c>
      <c r="N42" s="73" t="s">
        <v>86</v>
      </c>
      <c r="O42" s="74">
        <v>0.29166666666666669</v>
      </c>
      <c r="P42" s="74">
        <v>0.33333333333333331</v>
      </c>
      <c r="Q42" s="69">
        <f t="shared" si="5"/>
        <v>4.166666666666663E-2</v>
      </c>
      <c r="R42" s="75">
        <f t="shared" si="6"/>
        <v>43299</v>
      </c>
      <c r="S42" s="75" t="s">
        <v>86</v>
      </c>
      <c r="T42" s="68">
        <v>0.29166666666666669</v>
      </c>
      <c r="U42" s="68">
        <v>0.33333333333333331</v>
      </c>
      <c r="V42" s="69">
        <f t="shared" si="7"/>
        <v>4.166666666666663E-2</v>
      </c>
      <c r="W42" s="76">
        <f t="shared" si="8"/>
        <v>0.12499999999999989</v>
      </c>
    </row>
    <row r="43" spans="1:23" ht="30" x14ac:dyDescent="0.25">
      <c r="A43" s="1"/>
      <c r="B43" s="1"/>
      <c r="C43" s="100" t="s">
        <v>212</v>
      </c>
      <c r="D43" s="67">
        <v>43285</v>
      </c>
      <c r="E43" s="68">
        <v>0.29166666666666669</v>
      </c>
      <c r="F43" s="68">
        <v>0.33333333333333331</v>
      </c>
      <c r="G43" s="69">
        <f t="shared" si="1"/>
        <v>4.166666666666663E-2</v>
      </c>
      <c r="H43" s="75">
        <f t="shared" si="2"/>
        <v>43286</v>
      </c>
      <c r="I43" s="75" t="s">
        <v>85</v>
      </c>
      <c r="J43" s="68">
        <v>0.29166666666666669</v>
      </c>
      <c r="K43" s="68">
        <v>0.33333333333333331</v>
      </c>
      <c r="L43" s="69">
        <f t="shared" si="3"/>
        <v>0</v>
      </c>
      <c r="M43" s="72">
        <f t="shared" si="4"/>
        <v>43292</v>
      </c>
      <c r="N43" s="73" t="s">
        <v>86</v>
      </c>
      <c r="O43" s="74">
        <v>0.29166666666666669</v>
      </c>
      <c r="P43" s="74">
        <v>0.33333333333333331</v>
      </c>
      <c r="Q43" s="69">
        <f t="shared" si="5"/>
        <v>4.166666666666663E-2</v>
      </c>
      <c r="R43" s="75">
        <f t="shared" si="6"/>
        <v>43300</v>
      </c>
      <c r="S43" s="75" t="s">
        <v>86</v>
      </c>
      <c r="T43" s="68">
        <v>0.29166666666666669</v>
      </c>
      <c r="U43" s="68">
        <v>0.33333333333333331</v>
      </c>
      <c r="V43" s="69">
        <f t="shared" si="7"/>
        <v>4.166666666666663E-2</v>
      </c>
      <c r="W43" s="76">
        <f t="shared" si="8"/>
        <v>0.12499999999999989</v>
      </c>
    </row>
    <row r="44" spans="1:23" ht="45" x14ac:dyDescent="0.25">
      <c r="A44" s="1"/>
      <c r="B44" s="1"/>
      <c r="C44" s="100" t="s">
        <v>213</v>
      </c>
      <c r="D44" s="67">
        <v>43286</v>
      </c>
      <c r="E44" s="68">
        <v>0.29166666666666669</v>
      </c>
      <c r="F44" s="68">
        <v>0.33333333333333331</v>
      </c>
      <c r="G44" s="69">
        <f t="shared" si="1"/>
        <v>4.166666666666663E-2</v>
      </c>
      <c r="H44" s="75">
        <f t="shared" si="2"/>
        <v>43287</v>
      </c>
      <c r="I44" s="75" t="s">
        <v>85</v>
      </c>
      <c r="J44" s="68">
        <v>0.29166666666666669</v>
      </c>
      <c r="K44" s="68">
        <v>0.33333333333333331</v>
      </c>
      <c r="L44" s="69">
        <f t="shared" si="3"/>
        <v>0</v>
      </c>
      <c r="M44" s="72">
        <f t="shared" si="4"/>
        <v>43293</v>
      </c>
      <c r="N44" s="73" t="s">
        <v>86</v>
      </c>
      <c r="O44" s="74">
        <v>0.29166666666666669</v>
      </c>
      <c r="P44" s="74">
        <v>0.33333333333333331</v>
      </c>
      <c r="Q44" s="69">
        <f t="shared" si="5"/>
        <v>4.166666666666663E-2</v>
      </c>
      <c r="R44" s="75">
        <f t="shared" si="6"/>
        <v>43301</v>
      </c>
      <c r="S44" s="75" t="s">
        <v>86</v>
      </c>
      <c r="T44" s="68">
        <v>0.29166666666666669</v>
      </c>
      <c r="U44" s="68">
        <v>0.33333333333333331</v>
      </c>
      <c r="V44" s="69">
        <f t="shared" si="7"/>
        <v>4.166666666666663E-2</v>
      </c>
      <c r="W44" s="76">
        <f t="shared" si="8"/>
        <v>0.12499999999999989</v>
      </c>
    </row>
    <row r="45" spans="1:23" ht="30" x14ac:dyDescent="0.25">
      <c r="A45" s="1"/>
      <c r="B45" s="1"/>
      <c r="C45" s="100" t="s">
        <v>214</v>
      </c>
      <c r="D45" s="67">
        <v>43287</v>
      </c>
      <c r="E45" s="68">
        <v>0.29166666666666669</v>
      </c>
      <c r="F45" s="68">
        <v>0.33333333333333331</v>
      </c>
      <c r="G45" s="69">
        <f t="shared" si="1"/>
        <v>4.166666666666663E-2</v>
      </c>
      <c r="H45" s="75">
        <f t="shared" si="2"/>
        <v>43288</v>
      </c>
      <c r="I45" s="75" t="s">
        <v>85</v>
      </c>
      <c r="J45" s="68">
        <v>0.29166666666666669</v>
      </c>
      <c r="K45" s="68">
        <v>0.33333333333333331</v>
      </c>
      <c r="L45" s="69">
        <f t="shared" si="3"/>
        <v>0</v>
      </c>
      <c r="M45" s="72">
        <f t="shared" si="4"/>
        <v>43294</v>
      </c>
      <c r="N45" s="73" t="s">
        <v>86</v>
      </c>
      <c r="O45" s="74">
        <v>0.29166666666666669</v>
      </c>
      <c r="P45" s="74">
        <v>0.33333333333333331</v>
      </c>
      <c r="Q45" s="69">
        <f t="shared" si="5"/>
        <v>4.166666666666663E-2</v>
      </c>
      <c r="R45" s="75">
        <f t="shared" si="6"/>
        <v>43302</v>
      </c>
      <c r="S45" s="75" t="s">
        <v>86</v>
      </c>
      <c r="T45" s="68">
        <v>0.29166666666666669</v>
      </c>
      <c r="U45" s="68">
        <v>0.33333333333333331</v>
      </c>
      <c r="V45" s="69">
        <f t="shared" si="7"/>
        <v>4.166666666666663E-2</v>
      </c>
      <c r="W45" s="76">
        <f t="shared" si="8"/>
        <v>0.12499999999999989</v>
      </c>
    </row>
    <row r="46" spans="1:23" ht="30" x14ac:dyDescent="0.25">
      <c r="A46" s="1"/>
      <c r="B46" s="1"/>
      <c r="C46" s="100" t="s">
        <v>215</v>
      </c>
      <c r="D46" s="67">
        <v>43288</v>
      </c>
      <c r="E46" s="68">
        <v>0.29166666666666669</v>
      </c>
      <c r="F46" s="68">
        <v>0.33333333333333331</v>
      </c>
      <c r="G46" s="69">
        <f t="shared" si="1"/>
        <v>4.166666666666663E-2</v>
      </c>
      <c r="H46" s="75">
        <f t="shared" si="2"/>
        <v>43289</v>
      </c>
      <c r="I46" s="75" t="s">
        <v>85</v>
      </c>
      <c r="J46" s="68">
        <v>0.29166666666666669</v>
      </c>
      <c r="K46" s="68">
        <v>0.33333333333333331</v>
      </c>
      <c r="L46" s="69">
        <f t="shared" si="3"/>
        <v>0</v>
      </c>
      <c r="M46" s="72">
        <f t="shared" si="4"/>
        <v>43295</v>
      </c>
      <c r="N46" s="73" t="s">
        <v>86</v>
      </c>
      <c r="O46" s="74">
        <v>0.29166666666666669</v>
      </c>
      <c r="P46" s="74">
        <v>0.33333333333333331</v>
      </c>
      <c r="Q46" s="69">
        <f t="shared" si="5"/>
        <v>4.166666666666663E-2</v>
      </c>
      <c r="R46" s="75">
        <f t="shared" si="6"/>
        <v>43303</v>
      </c>
      <c r="S46" s="75" t="s">
        <v>86</v>
      </c>
      <c r="T46" s="68">
        <v>0.29166666666666669</v>
      </c>
      <c r="U46" s="68">
        <v>0.33333333333333331</v>
      </c>
      <c r="V46" s="69">
        <f t="shared" si="7"/>
        <v>4.166666666666663E-2</v>
      </c>
      <c r="W46" s="76">
        <f t="shared" si="8"/>
        <v>0.12499999999999989</v>
      </c>
    </row>
    <row r="47" spans="1:23" ht="30" x14ac:dyDescent="0.25">
      <c r="A47" s="1"/>
      <c r="B47" s="1"/>
      <c r="C47" s="100" t="s">
        <v>216</v>
      </c>
      <c r="D47" s="67">
        <v>43289</v>
      </c>
      <c r="E47" s="68">
        <v>0.29166666666666669</v>
      </c>
      <c r="F47" s="68">
        <v>0.33333333333333331</v>
      </c>
      <c r="G47" s="69">
        <f t="shared" si="1"/>
        <v>4.166666666666663E-2</v>
      </c>
      <c r="H47" s="75">
        <f t="shared" si="2"/>
        <v>43290</v>
      </c>
      <c r="I47" s="75" t="s">
        <v>85</v>
      </c>
      <c r="J47" s="68">
        <v>0.29166666666666669</v>
      </c>
      <c r="K47" s="68">
        <v>0.33333333333333331</v>
      </c>
      <c r="L47" s="69">
        <f t="shared" si="3"/>
        <v>0</v>
      </c>
      <c r="M47" s="72">
        <f t="shared" si="4"/>
        <v>43296</v>
      </c>
      <c r="N47" s="73" t="s">
        <v>86</v>
      </c>
      <c r="O47" s="74">
        <v>0.29166666666666669</v>
      </c>
      <c r="P47" s="74">
        <v>0.33333333333333331</v>
      </c>
      <c r="Q47" s="69">
        <f t="shared" si="5"/>
        <v>4.166666666666663E-2</v>
      </c>
      <c r="R47" s="75">
        <f t="shared" si="6"/>
        <v>43304</v>
      </c>
      <c r="S47" s="75" t="s">
        <v>86</v>
      </c>
      <c r="T47" s="68">
        <v>0.29166666666666669</v>
      </c>
      <c r="U47" s="68">
        <v>0.33333333333333331</v>
      </c>
      <c r="V47" s="69">
        <f t="shared" si="7"/>
        <v>4.166666666666663E-2</v>
      </c>
      <c r="W47" s="76">
        <f t="shared" si="8"/>
        <v>0.12499999999999989</v>
      </c>
    </row>
    <row r="48" spans="1:23" x14ac:dyDescent="0.25">
      <c r="A48" s="1"/>
      <c r="B48" s="1"/>
      <c r="C48" s="100" t="s">
        <v>217</v>
      </c>
      <c r="D48" s="67">
        <v>43290</v>
      </c>
      <c r="E48" s="68">
        <v>0.29166666666666669</v>
      </c>
      <c r="F48" s="68">
        <v>0.33333333333333331</v>
      </c>
      <c r="G48" s="69">
        <f t="shared" si="1"/>
        <v>4.166666666666663E-2</v>
      </c>
      <c r="H48" s="75">
        <f t="shared" si="2"/>
        <v>43291</v>
      </c>
      <c r="I48" s="75" t="s">
        <v>85</v>
      </c>
      <c r="J48" s="68">
        <v>0.29166666666666669</v>
      </c>
      <c r="K48" s="68">
        <v>0.33333333333333331</v>
      </c>
      <c r="L48" s="69">
        <f t="shared" si="3"/>
        <v>0</v>
      </c>
      <c r="M48" s="72">
        <f t="shared" si="4"/>
        <v>43297</v>
      </c>
      <c r="N48" s="73" t="s">
        <v>86</v>
      </c>
      <c r="O48" s="74">
        <v>0.29166666666666669</v>
      </c>
      <c r="P48" s="74">
        <v>0.33333333333333331</v>
      </c>
      <c r="Q48" s="69">
        <f t="shared" si="5"/>
        <v>4.166666666666663E-2</v>
      </c>
      <c r="R48" s="75">
        <f t="shared" si="6"/>
        <v>43305</v>
      </c>
      <c r="S48" s="75" t="s">
        <v>86</v>
      </c>
      <c r="T48" s="68">
        <v>0.29166666666666669</v>
      </c>
      <c r="U48" s="68">
        <v>0.33333333333333331</v>
      </c>
      <c r="V48" s="69">
        <f t="shared" si="7"/>
        <v>4.166666666666663E-2</v>
      </c>
      <c r="W48" s="76">
        <f t="shared" si="8"/>
        <v>0.12499999999999989</v>
      </c>
    </row>
    <row r="49" spans="1:23" ht="30" x14ac:dyDescent="0.25">
      <c r="A49" s="1"/>
      <c r="B49" s="1"/>
      <c r="C49" s="100" t="s">
        <v>218</v>
      </c>
      <c r="D49" s="67">
        <v>43291</v>
      </c>
      <c r="E49" s="68">
        <v>0.29166666666666669</v>
      </c>
      <c r="F49" s="68">
        <v>0.33333333333333331</v>
      </c>
      <c r="G49" s="69">
        <f t="shared" si="1"/>
        <v>4.166666666666663E-2</v>
      </c>
      <c r="H49" s="75">
        <f t="shared" si="2"/>
        <v>43292</v>
      </c>
      <c r="I49" s="75" t="s">
        <v>85</v>
      </c>
      <c r="J49" s="68">
        <v>0.29166666666666669</v>
      </c>
      <c r="K49" s="68">
        <v>0.33333333333333331</v>
      </c>
      <c r="L49" s="69">
        <f t="shared" si="3"/>
        <v>0</v>
      </c>
      <c r="M49" s="72">
        <f t="shared" si="4"/>
        <v>43298</v>
      </c>
      <c r="N49" s="73" t="s">
        <v>86</v>
      </c>
      <c r="O49" s="74">
        <v>0.29166666666666669</v>
      </c>
      <c r="P49" s="74">
        <v>0.33333333333333331</v>
      </c>
      <c r="Q49" s="69">
        <f t="shared" si="5"/>
        <v>4.166666666666663E-2</v>
      </c>
      <c r="R49" s="75">
        <f t="shared" si="6"/>
        <v>43306</v>
      </c>
      <c r="S49" s="75" t="s">
        <v>86</v>
      </c>
      <c r="T49" s="68">
        <v>0.29166666666666669</v>
      </c>
      <c r="U49" s="68">
        <v>0.33333333333333331</v>
      </c>
      <c r="V49" s="69">
        <f t="shared" si="7"/>
        <v>4.166666666666663E-2</v>
      </c>
      <c r="W49" s="76">
        <f t="shared" si="8"/>
        <v>0.12499999999999989</v>
      </c>
    </row>
    <row r="50" spans="1:23" x14ac:dyDescent="0.25">
      <c r="A50" s="1"/>
      <c r="B50" s="1"/>
      <c r="C50" s="101"/>
      <c r="D50" s="67">
        <v>43292</v>
      </c>
      <c r="E50" s="68">
        <v>0.29166666666666669</v>
      </c>
      <c r="F50" s="68">
        <v>0.33333333333333331</v>
      </c>
      <c r="G50" s="69">
        <f t="shared" si="1"/>
        <v>4.166666666666663E-2</v>
      </c>
      <c r="H50" s="75">
        <f t="shared" si="2"/>
        <v>43293</v>
      </c>
      <c r="I50" s="75" t="s">
        <v>85</v>
      </c>
      <c r="J50" s="68">
        <v>0.29166666666666669</v>
      </c>
      <c r="K50" s="68">
        <v>0.33333333333333331</v>
      </c>
      <c r="L50" s="69">
        <f t="shared" si="3"/>
        <v>0</v>
      </c>
      <c r="M50" s="72">
        <f t="shared" si="4"/>
        <v>43299</v>
      </c>
      <c r="N50" s="73" t="s">
        <v>86</v>
      </c>
      <c r="O50" s="74">
        <v>0.29166666666666669</v>
      </c>
      <c r="P50" s="74">
        <v>0.33333333333333331</v>
      </c>
      <c r="Q50" s="69">
        <f t="shared" si="5"/>
        <v>4.166666666666663E-2</v>
      </c>
      <c r="R50" s="75">
        <f t="shared" si="6"/>
        <v>43307</v>
      </c>
      <c r="S50" s="75" t="s">
        <v>86</v>
      </c>
      <c r="T50" s="68">
        <v>0.29166666666666669</v>
      </c>
      <c r="U50" s="68">
        <v>0.33333333333333331</v>
      </c>
      <c r="V50" s="69">
        <f t="shared" si="7"/>
        <v>4.166666666666663E-2</v>
      </c>
      <c r="W50" s="76">
        <f t="shared" si="8"/>
        <v>0.12499999999999989</v>
      </c>
    </row>
    <row r="51" spans="1:23" ht="15.75" thickBot="1" x14ac:dyDescent="0.3">
      <c r="A51" s="1"/>
      <c r="B51" s="1"/>
      <c r="C51" s="102"/>
      <c r="D51" s="87">
        <v>43293</v>
      </c>
      <c r="E51" s="88">
        <v>0.29166666666666669</v>
      </c>
      <c r="F51" s="88">
        <v>0.33333333333333331</v>
      </c>
      <c r="G51" s="89">
        <f t="shared" si="1"/>
        <v>4.166666666666663E-2</v>
      </c>
      <c r="H51" s="90">
        <f t="shared" si="2"/>
        <v>43294</v>
      </c>
      <c r="I51" s="90" t="s">
        <v>85</v>
      </c>
      <c r="J51" s="88">
        <v>0.29166666666666669</v>
      </c>
      <c r="K51" s="88">
        <v>0.33333333333333331</v>
      </c>
      <c r="L51" s="89">
        <f t="shared" si="3"/>
        <v>0</v>
      </c>
      <c r="M51" s="91">
        <f t="shared" si="4"/>
        <v>43300</v>
      </c>
      <c r="N51" s="92" t="s">
        <v>86</v>
      </c>
      <c r="O51" s="93">
        <v>0.29166666666666669</v>
      </c>
      <c r="P51" s="93">
        <v>0.33333333333333331</v>
      </c>
      <c r="Q51" s="89">
        <f t="shared" si="5"/>
        <v>4.166666666666663E-2</v>
      </c>
      <c r="R51" s="90">
        <f t="shared" si="6"/>
        <v>43308</v>
      </c>
      <c r="S51" s="90" t="s">
        <v>86</v>
      </c>
      <c r="T51" s="88">
        <v>0.29166666666666669</v>
      </c>
      <c r="U51" s="88">
        <v>0.33333333333333331</v>
      </c>
      <c r="V51" s="89">
        <f t="shared" si="7"/>
        <v>4.166666666666663E-2</v>
      </c>
      <c r="W51" s="94">
        <f t="shared" si="8"/>
        <v>0.12499999999999989</v>
      </c>
    </row>
    <row r="52" spans="1:23" ht="15.75" thickBot="1" x14ac:dyDescent="0.3">
      <c r="C52" s="144" t="s">
        <v>87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3"/>
    </row>
    <row r="53" spans="1:23" x14ac:dyDescent="0.25">
      <c r="C53" s="132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4"/>
    </row>
    <row r="54" spans="1:23" x14ac:dyDescent="0.25">
      <c r="C54" s="135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7"/>
    </row>
    <row r="55" spans="1:23" x14ac:dyDescent="0.25">
      <c r="C55" s="135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7"/>
    </row>
    <row r="56" spans="1:23" x14ac:dyDescent="0.25">
      <c r="C56" s="135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7"/>
    </row>
    <row r="57" spans="1:23" ht="15.75" thickBot="1" x14ac:dyDescent="0.3">
      <c r="C57" s="138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40"/>
    </row>
  </sheetData>
  <sheetProtection algorithmName="SHA-512" hashValue="daUKy6TzmG6BhZWFmZN5Z9/gs+qHaGLznOJcmwaxho1sjHEZ8A2HWm5CMPl45E/n/A48eGurz0e7j0MC5X2NNA==" saltValue="i50Xozv8L2d2uJPSegZsrQ==" spinCount="100000" sheet="1" objects="1" scenarios="1" selectLockedCells="1"/>
  <mergeCells count="2">
    <mergeCell ref="C52:Q52"/>
    <mergeCell ref="C53:Q57"/>
  </mergeCells>
  <dataValidations count="1">
    <dataValidation type="list" allowBlank="1" showInputMessage="1" showErrorMessage="1" sqref="N7:N51 I7:I51 S7:S51" xr:uid="{00000000-0002-0000-0700-000000000000}">
      <formula1>"Sim, Não"</formula1>
    </dataValidation>
  </dataValidations>
  <hyperlinks>
    <hyperlink ref="A15:B15" location="'D9'!B15" display="'D9'!B15" xr:uid="{3081D6D1-BC96-4DE7-B0F8-BDEA5CBB55C3}"/>
    <hyperlink ref="A14:B14" location="'D9'!B14" display="'D9'!B14" xr:uid="{C2F25852-5CA0-40A6-863F-6482F2B31D95}"/>
    <hyperlink ref="A13:B13" location="'D7'!B13" display="'D7'!B13" xr:uid="{0EB92A3F-B77E-41E2-9CEA-1BE93D63EC1B}"/>
    <hyperlink ref="A12:B12" location="'D6'!B12" display="'D6'!B12" xr:uid="{404440A8-71E9-492C-99FE-717ECC6D3698}"/>
    <hyperlink ref="A11:B11" location="'D5'!B11" display="'D5'!B11" xr:uid="{0F335CFE-4B3A-4593-A741-3D4BD7FB81A1}"/>
    <hyperlink ref="A10:B10" location="'D4'!B10" display="'D4'!B10" xr:uid="{B7632C4E-A25D-40DB-993C-C2E2C4739938}"/>
    <hyperlink ref="A9:B9" location="'D3'!B9" display="'D3'!B9" xr:uid="{03FEE365-5542-412D-9523-CD441E31409D}"/>
    <hyperlink ref="A16:B16" location="'D10'!B16" display="'D10'!B16" xr:uid="{0162F0D4-ABF6-4EA1-A9FC-B3196C5D64CC}"/>
    <hyperlink ref="A7:B7" location="'D1'!B7" display="'D1'!B7" xr:uid="{FB0448EC-3C16-4683-A396-51FAA41C0A9A}"/>
    <hyperlink ref="A8:B8" location="'D2'!B8" display="'D2'!B8" xr:uid="{D134AEB7-29BA-4B50-BAE9-574BD93100A0}"/>
    <hyperlink ref="B14" location="'D8'!B14" display="'D8'!B14" xr:uid="{85669180-A8A2-438E-8329-7089232A6465}"/>
    <hyperlink ref="A14" location="'D8'!B14" display="'D8'!B14" xr:uid="{97B04BC8-4B3B-4290-8E96-967B20D6A6A4}"/>
    <hyperlink ref="B7" location="'Conhecimentos Gerais'!A1" display="'Conhecimentos Gerais'!A1" xr:uid="{AC2B7C50-39CE-4D2F-8F3A-06AF6AAD9A0F}"/>
    <hyperlink ref="B8" location="'Conhecimentos de Legislação'!A1" display="'Conhecimentos de Legislação'!A1" xr:uid="{C750A628-6B28-4427-A549-9DB3D386C392}"/>
    <hyperlink ref="B9" location="Pedagogo!A1" display="Pedagogo!A1" xr:uid="{3081AE48-A2C1-43E7-8C25-2EAC24B6900C}"/>
    <hyperlink ref="B10" location="Enfermeiro!A1" display="Enfermeiro!A1" xr:uid="{33551BB0-53F2-4638-9B86-A88652937E16}"/>
    <hyperlink ref="B11" location="'Técnico em Enfermagem'!A1" display="'Técnico em Enfermagem'!A1" xr:uid="{F1325AFA-5EFB-40F3-8052-3B3D00E5112A}"/>
    <hyperlink ref="B12" location="'Técnico em Farmácia'!A1" display="'Técnico em Farmácia'!A1" xr:uid="{DEA8B32F-69B7-49DD-96E3-B0A1DA07F9B0}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6"/>
  <sheetViews>
    <sheetView showGridLines="0" workbookViewId="0">
      <selection activeCell="B10" sqref="B10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71</v>
      </c>
      <c r="F5" s="14"/>
      <c r="G5" s="15" t="s">
        <v>72</v>
      </c>
      <c r="H5" s="14"/>
      <c r="I5" s="14"/>
      <c r="J5" s="14" t="s">
        <v>73</v>
      </c>
      <c r="K5" s="14"/>
      <c r="L5" s="15" t="s">
        <v>74</v>
      </c>
      <c r="M5" s="13"/>
      <c r="N5" s="14"/>
      <c r="O5" s="14" t="s">
        <v>75</v>
      </c>
      <c r="P5" s="14"/>
      <c r="Q5" s="15"/>
      <c r="R5" s="13"/>
      <c r="S5" s="14"/>
      <c r="T5" s="14" t="s">
        <v>76</v>
      </c>
      <c r="U5" s="14"/>
      <c r="V5" s="15"/>
      <c r="W5" s="16" t="s">
        <v>77</v>
      </c>
    </row>
    <row r="6" spans="1:23" ht="30" x14ac:dyDescent="0.25">
      <c r="A6" s="27" t="s">
        <v>0</v>
      </c>
      <c r="B6" s="28" t="s">
        <v>78</v>
      </c>
      <c r="C6" s="17" t="s">
        <v>79</v>
      </c>
      <c r="D6" s="77" t="s">
        <v>80</v>
      </c>
      <c r="E6" s="78" t="s">
        <v>81</v>
      </c>
      <c r="F6" s="78" t="s">
        <v>82</v>
      </c>
      <c r="G6" s="79">
        <f>SUM(G7:G40)</f>
        <v>1.4166666666666643</v>
      </c>
      <c r="H6" s="80" t="s">
        <v>83</v>
      </c>
      <c r="I6" s="81" t="s">
        <v>84</v>
      </c>
      <c r="J6" s="78" t="s">
        <v>81</v>
      </c>
      <c r="K6" s="78" t="s">
        <v>82</v>
      </c>
      <c r="L6" s="79">
        <f>SUM(L7:L40)</f>
        <v>0</v>
      </c>
      <c r="M6" s="82" t="s">
        <v>83</v>
      </c>
      <c r="N6" s="80" t="s">
        <v>84</v>
      </c>
      <c r="O6" s="78" t="s">
        <v>81</v>
      </c>
      <c r="P6" s="78" t="s">
        <v>82</v>
      </c>
      <c r="Q6" s="79">
        <f>SUM(Q7:Q40)</f>
        <v>1.4166666666666643</v>
      </c>
      <c r="R6" s="80" t="s">
        <v>83</v>
      </c>
      <c r="S6" s="80" t="s">
        <v>84</v>
      </c>
      <c r="T6" s="78" t="s">
        <v>81</v>
      </c>
      <c r="U6" s="78" t="s">
        <v>82</v>
      </c>
      <c r="V6" s="79">
        <f>SUM(V7:V40)</f>
        <v>1.4166666666666643</v>
      </c>
      <c r="W6" s="83">
        <f>SUM(W7:W40)</f>
        <v>4.2499999999999991</v>
      </c>
    </row>
    <row r="7" spans="1:23" x14ac:dyDescent="0.25">
      <c r="A7" s="65">
        <v>1</v>
      </c>
      <c r="B7" s="65" t="str">
        <f>Cronograma!B10</f>
        <v xml:space="preserve">Conhecimentos Gerais </v>
      </c>
      <c r="C7" s="95" t="s">
        <v>219</v>
      </c>
      <c r="D7" s="67">
        <v>43249</v>
      </c>
      <c r="E7" s="68">
        <v>0.29166666666666669</v>
      </c>
      <c r="F7" s="68">
        <v>0.33333333333333331</v>
      </c>
      <c r="G7" s="69">
        <f>F7-E7</f>
        <v>4.166666666666663E-2</v>
      </c>
      <c r="H7" s="75">
        <f t="shared" ref="H7" si="0">IF(D7="","",D7+DAY(1))</f>
        <v>43250</v>
      </c>
      <c r="I7" s="75" t="s">
        <v>85</v>
      </c>
      <c r="J7" s="68">
        <v>0.29166666666666669</v>
      </c>
      <c r="K7" s="68">
        <v>0.33333333333333331</v>
      </c>
      <c r="L7" s="69">
        <f>IF(I7="sim",K7-J7,0)</f>
        <v>0</v>
      </c>
      <c r="M7" s="72">
        <f>IF(D7="","",D7+DAY(7))</f>
        <v>43256</v>
      </c>
      <c r="N7" s="73" t="s">
        <v>86</v>
      </c>
      <c r="O7" s="74">
        <v>0.29166666666666669</v>
      </c>
      <c r="P7" s="74">
        <v>0.33333333333333331</v>
      </c>
      <c r="Q7" s="69">
        <f>IF(N7="sim",P7-O7,0)</f>
        <v>4.166666666666663E-2</v>
      </c>
      <c r="R7" s="75">
        <f>IF(D7="","",D7+DAY(15))</f>
        <v>43264</v>
      </c>
      <c r="S7" s="75" t="s">
        <v>86</v>
      </c>
      <c r="T7" s="68">
        <v>0.29166666666666669</v>
      </c>
      <c r="U7" s="68">
        <v>0.33333333333333331</v>
      </c>
      <c r="V7" s="69">
        <f>IF(S7="sim",U7-T7,0)</f>
        <v>4.166666666666663E-2</v>
      </c>
      <c r="W7" s="76">
        <f>G7+L7+Q7+V7</f>
        <v>0.12499999999999989</v>
      </c>
    </row>
    <row r="8" spans="1:23" x14ac:dyDescent="0.25">
      <c r="A8" s="65">
        <v>2</v>
      </c>
      <c r="B8" s="65" t="str">
        <f>Cronograma!B11</f>
        <v>Conhecimentos de Legislação</v>
      </c>
      <c r="C8" s="96" t="s">
        <v>220</v>
      </c>
      <c r="D8" s="67">
        <v>43250</v>
      </c>
      <c r="E8" s="68">
        <v>0.29166666666666669</v>
      </c>
      <c r="F8" s="68">
        <v>0.33333333333333331</v>
      </c>
      <c r="G8" s="69">
        <f t="shared" ref="G8:G40" si="1">F8-E8</f>
        <v>4.166666666666663E-2</v>
      </c>
      <c r="H8" s="75">
        <f t="shared" ref="H8:H40" si="2">IF(D8="","",D8+DAY(1))</f>
        <v>43251</v>
      </c>
      <c r="I8" s="75" t="s">
        <v>85</v>
      </c>
      <c r="J8" s="68">
        <v>0.29166666666666669</v>
      </c>
      <c r="K8" s="68">
        <v>0.33333333333333331</v>
      </c>
      <c r="L8" s="69">
        <f t="shared" ref="L8:L40" si="3">IF(I8="sim",K8-J8,0)</f>
        <v>0</v>
      </c>
      <c r="M8" s="72">
        <f t="shared" ref="M8:M40" si="4">IF(D8="","",D8+DAY(7))</f>
        <v>43257</v>
      </c>
      <c r="N8" s="73" t="s">
        <v>86</v>
      </c>
      <c r="O8" s="74">
        <v>0.29166666666666669</v>
      </c>
      <c r="P8" s="74">
        <v>0.33333333333333331</v>
      </c>
      <c r="Q8" s="69">
        <f t="shared" ref="Q8:Q40" si="5">IF(N8="sim",P8-O8,0)</f>
        <v>4.166666666666663E-2</v>
      </c>
      <c r="R8" s="75">
        <f t="shared" ref="R8:R40" si="6">IF(D8="","",D8+DAY(15))</f>
        <v>43265</v>
      </c>
      <c r="S8" s="75" t="s">
        <v>86</v>
      </c>
      <c r="T8" s="68">
        <v>0.29166666666666669</v>
      </c>
      <c r="U8" s="68">
        <v>0.33333333333333331</v>
      </c>
      <c r="V8" s="69">
        <f t="shared" ref="V8:V40" si="7">IF(S8="sim",U8-T8,0)</f>
        <v>4.166666666666663E-2</v>
      </c>
      <c r="W8" s="76">
        <f t="shared" ref="W8:W40" si="8">G8+L8+Q8+V8</f>
        <v>0.12499999999999989</v>
      </c>
    </row>
    <row r="9" spans="1:23" x14ac:dyDescent="0.25">
      <c r="A9" s="65">
        <v>3</v>
      </c>
      <c r="B9" s="65" t="str">
        <f>Cronograma!B12</f>
        <v>Conhecimento específicos: Pedagogo</v>
      </c>
      <c r="C9" s="96" t="s">
        <v>221</v>
      </c>
      <c r="D9" s="67">
        <v>43251</v>
      </c>
      <c r="E9" s="68">
        <v>0.29166666666666669</v>
      </c>
      <c r="F9" s="68">
        <v>0.33333333333333331</v>
      </c>
      <c r="G9" s="69">
        <f t="shared" si="1"/>
        <v>4.166666666666663E-2</v>
      </c>
      <c r="H9" s="75">
        <f t="shared" si="2"/>
        <v>43252</v>
      </c>
      <c r="I9" s="75" t="s">
        <v>85</v>
      </c>
      <c r="J9" s="68">
        <v>0.29166666666666669</v>
      </c>
      <c r="K9" s="68">
        <v>0.33333333333333331</v>
      </c>
      <c r="L9" s="69">
        <f t="shared" si="3"/>
        <v>0</v>
      </c>
      <c r="M9" s="72">
        <f t="shared" si="4"/>
        <v>43258</v>
      </c>
      <c r="N9" s="73" t="s">
        <v>86</v>
      </c>
      <c r="O9" s="74">
        <v>0.29166666666666669</v>
      </c>
      <c r="P9" s="74">
        <v>0.33333333333333331</v>
      </c>
      <c r="Q9" s="69">
        <f t="shared" si="5"/>
        <v>4.166666666666663E-2</v>
      </c>
      <c r="R9" s="75">
        <f t="shared" si="6"/>
        <v>43266</v>
      </c>
      <c r="S9" s="75" t="s">
        <v>86</v>
      </c>
      <c r="T9" s="68">
        <v>0.29166666666666669</v>
      </c>
      <c r="U9" s="68">
        <v>0.33333333333333331</v>
      </c>
      <c r="V9" s="69">
        <f t="shared" si="7"/>
        <v>4.166666666666663E-2</v>
      </c>
      <c r="W9" s="76">
        <f t="shared" si="8"/>
        <v>0.12499999999999989</v>
      </c>
    </row>
    <row r="10" spans="1:23" x14ac:dyDescent="0.25">
      <c r="A10" s="65">
        <v>4</v>
      </c>
      <c r="B10" s="65" t="str">
        <f>Cronograma!B13</f>
        <v>Enfermeiro</v>
      </c>
      <c r="C10" s="96" t="s">
        <v>222</v>
      </c>
      <c r="D10" s="67">
        <v>43252</v>
      </c>
      <c r="E10" s="68">
        <v>0.29166666666666669</v>
      </c>
      <c r="F10" s="68">
        <v>0.33333333333333331</v>
      </c>
      <c r="G10" s="69">
        <f t="shared" si="1"/>
        <v>4.166666666666663E-2</v>
      </c>
      <c r="H10" s="75">
        <f t="shared" si="2"/>
        <v>43253</v>
      </c>
      <c r="I10" s="75" t="s">
        <v>85</v>
      </c>
      <c r="J10" s="68">
        <v>0.29166666666666669</v>
      </c>
      <c r="K10" s="68">
        <v>0.33333333333333331</v>
      </c>
      <c r="L10" s="69">
        <f t="shared" si="3"/>
        <v>0</v>
      </c>
      <c r="M10" s="72">
        <f t="shared" si="4"/>
        <v>43259</v>
      </c>
      <c r="N10" s="73" t="s">
        <v>86</v>
      </c>
      <c r="O10" s="74">
        <v>0.29166666666666669</v>
      </c>
      <c r="P10" s="74">
        <v>0.33333333333333331</v>
      </c>
      <c r="Q10" s="69">
        <f t="shared" si="5"/>
        <v>4.166666666666663E-2</v>
      </c>
      <c r="R10" s="75">
        <f t="shared" si="6"/>
        <v>43267</v>
      </c>
      <c r="S10" s="75" t="s">
        <v>86</v>
      </c>
      <c r="T10" s="68">
        <v>0.29166666666666669</v>
      </c>
      <c r="U10" s="68">
        <v>0.33333333333333331</v>
      </c>
      <c r="V10" s="69">
        <f t="shared" si="7"/>
        <v>4.166666666666663E-2</v>
      </c>
      <c r="W10" s="76">
        <f t="shared" si="8"/>
        <v>0.12499999999999989</v>
      </c>
    </row>
    <row r="11" spans="1:23" x14ac:dyDescent="0.25">
      <c r="A11" s="66">
        <v>5</v>
      </c>
      <c r="B11" s="66" t="str">
        <f>Cronograma!B14</f>
        <v>Técnico em Enfermagem</v>
      </c>
      <c r="C11" s="96" t="s">
        <v>223</v>
      </c>
      <c r="D11" s="67">
        <v>43253</v>
      </c>
      <c r="E11" s="68">
        <v>0.29166666666666669</v>
      </c>
      <c r="F11" s="68">
        <v>0.33333333333333331</v>
      </c>
      <c r="G11" s="69">
        <f t="shared" si="1"/>
        <v>4.166666666666663E-2</v>
      </c>
      <c r="H11" s="75">
        <f t="shared" si="2"/>
        <v>43254</v>
      </c>
      <c r="I11" s="75" t="s">
        <v>85</v>
      </c>
      <c r="J11" s="68">
        <v>0.29166666666666669</v>
      </c>
      <c r="K11" s="68">
        <v>0.33333333333333331</v>
      </c>
      <c r="L11" s="69">
        <f t="shared" si="3"/>
        <v>0</v>
      </c>
      <c r="M11" s="72">
        <f t="shared" si="4"/>
        <v>43260</v>
      </c>
      <c r="N11" s="73" t="s">
        <v>86</v>
      </c>
      <c r="O11" s="74">
        <v>0.29166666666666669</v>
      </c>
      <c r="P11" s="74">
        <v>0.33333333333333331</v>
      </c>
      <c r="Q11" s="69">
        <f t="shared" si="5"/>
        <v>4.166666666666663E-2</v>
      </c>
      <c r="R11" s="75">
        <f t="shared" si="6"/>
        <v>43268</v>
      </c>
      <c r="S11" s="75" t="s">
        <v>86</v>
      </c>
      <c r="T11" s="68">
        <v>0.29166666666666669</v>
      </c>
      <c r="U11" s="68">
        <v>0.33333333333333331</v>
      </c>
      <c r="V11" s="69">
        <f t="shared" si="7"/>
        <v>4.166666666666663E-2</v>
      </c>
      <c r="W11" s="76">
        <f t="shared" si="8"/>
        <v>0.12499999999999989</v>
      </c>
    </row>
    <row r="12" spans="1:23" x14ac:dyDescent="0.25">
      <c r="A12" s="65">
        <v>6</v>
      </c>
      <c r="B12" s="65" t="str">
        <f>Cronograma!B15</f>
        <v>Técnico em Farmácia</v>
      </c>
      <c r="C12" s="96" t="s">
        <v>224</v>
      </c>
      <c r="D12" s="67">
        <v>43254</v>
      </c>
      <c r="E12" s="68">
        <v>0.29166666666666669</v>
      </c>
      <c r="F12" s="68">
        <v>0.33333333333333331</v>
      </c>
      <c r="G12" s="69">
        <f t="shared" si="1"/>
        <v>4.166666666666663E-2</v>
      </c>
      <c r="H12" s="75">
        <f t="shared" si="2"/>
        <v>43255</v>
      </c>
      <c r="I12" s="75" t="s">
        <v>85</v>
      </c>
      <c r="J12" s="68">
        <v>0.29166666666666669</v>
      </c>
      <c r="K12" s="68">
        <v>0.33333333333333331</v>
      </c>
      <c r="L12" s="69">
        <f t="shared" si="3"/>
        <v>0</v>
      </c>
      <c r="M12" s="72">
        <f t="shared" si="4"/>
        <v>43261</v>
      </c>
      <c r="N12" s="73" t="s">
        <v>86</v>
      </c>
      <c r="O12" s="74">
        <v>0.29166666666666669</v>
      </c>
      <c r="P12" s="74">
        <v>0.33333333333333331</v>
      </c>
      <c r="Q12" s="69">
        <f t="shared" si="5"/>
        <v>4.166666666666663E-2</v>
      </c>
      <c r="R12" s="75">
        <f t="shared" si="6"/>
        <v>43269</v>
      </c>
      <c r="S12" s="75" t="s">
        <v>86</v>
      </c>
      <c r="T12" s="68">
        <v>0.29166666666666669</v>
      </c>
      <c r="U12" s="68">
        <v>0.33333333333333331</v>
      </c>
      <c r="V12" s="69">
        <f t="shared" si="7"/>
        <v>4.166666666666663E-2</v>
      </c>
      <c r="W12" s="76">
        <f t="shared" si="8"/>
        <v>0.12499999999999989</v>
      </c>
    </row>
    <row r="13" spans="1:23" x14ac:dyDescent="0.25">
      <c r="A13" s="64">
        <v>7</v>
      </c>
      <c r="B13" s="64">
        <f>Cronograma!B16</f>
        <v>0</v>
      </c>
      <c r="C13" s="96" t="s">
        <v>225</v>
      </c>
      <c r="D13" s="67">
        <v>43255</v>
      </c>
      <c r="E13" s="68">
        <v>0.29166666666666669</v>
      </c>
      <c r="F13" s="68">
        <v>0.33333333333333331</v>
      </c>
      <c r="G13" s="69">
        <f t="shared" si="1"/>
        <v>4.166666666666663E-2</v>
      </c>
      <c r="H13" s="75">
        <f t="shared" si="2"/>
        <v>43256</v>
      </c>
      <c r="I13" s="75" t="s">
        <v>85</v>
      </c>
      <c r="J13" s="68">
        <v>0.29166666666666669</v>
      </c>
      <c r="K13" s="68">
        <v>0.33333333333333331</v>
      </c>
      <c r="L13" s="69">
        <f t="shared" si="3"/>
        <v>0</v>
      </c>
      <c r="M13" s="72">
        <f t="shared" si="4"/>
        <v>43262</v>
      </c>
      <c r="N13" s="73" t="s">
        <v>86</v>
      </c>
      <c r="O13" s="74">
        <v>0.29166666666666669</v>
      </c>
      <c r="P13" s="74">
        <v>0.33333333333333331</v>
      </c>
      <c r="Q13" s="69">
        <f t="shared" si="5"/>
        <v>4.166666666666663E-2</v>
      </c>
      <c r="R13" s="75">
        <f t="shared" si="6"/>
        <v>43270</v>
      </c>
      <c r="S13" s="75" t="s">
        <v>86</v>
      </c>
      <c r="T13" s="68">
        <v>0.29166666666666669</v>
      </c>
      <c r="U13" s="68">
        <v>0.33333333333333331</v>
      </c>
      <c r="V13" s="69">
        <f t="shared" si="7"/>
        <v>4.166666666666663E-2</v>
      </c>
      <c r="W13" s="76">
        <f t="shared" si="8"/>
        <v>0.12499999999999989</v>
      </c>
    </row>
    <row r="14" spans="1:23" ht="30" x14ac:dyDescent="0.25">
      <c r="A14" s="64">
        <v>8</v>
      </c>
      <c r="B14" s="64">
        <f>Cronograma!B17</f>
        <v>0</v>
      </c>
      <c r="C14" s="96" t="s">
        <v>226</v>
      </c>
      <c r="D14" s="67">
        <v>43256</v>
      </c>
      <c r="E14" s="68">
        <v>0.29166666666666669</v>
      </c>
      <c r="F14" s="68">
        <v>0.33333333333333331</v>
      </c>
      <c r="G14" s="69">
        <f t="shared" si="1"/>
        <v>4.166666666666663E-2</v>
      </c>
      <c r="H14" s="75">
        <f t="shared" si="2"/>
        <v>43257</v>
      </c>
      <c r="I14" s="75" t="s">
        <v>85</v>
      </c>
      <c r="J14" s="68">
        <v>0.29166666666666669</v>
      </c>
      <c r="K14" s="68">
        <v>0.33333333333333331</v>
      </c>
      <c r="L14" s="69">
        <f t="shared" si="3"/>
        <v>0</v>
      </c>
      <c r="M14" s="72">
        <f t="shared" si="4"/>
        <v>43263</v>
      </c>
      <c r="N14" s="73" t="s">
        <v>86</v>
      </c>
      <c r="O14" s="74">
        <v>0.29166666666666669</v>
      </c>
      <c r="P14" s="74">
        <v>0.33333333333333331</v>
      </c>
      <c r="Q14" s="69">
        <f t="shared" si="5"/>
        <v>4.166666666666663E-2</v>
      </c>
      <c r="R14" s="75">
        <f t="shared" si="6"/>
        <v>43271</v>
      </c>
      <c r="S14" s="75" t="s">
        <v>86</v>
      </c>
      <c r="T14" s="68">
        <v>0.29166666666666669</v>
      </c>
      <c r="U14" s="68">
        <v>0.33333333333333331</v>
      </c>
      <c r="V14" s="69">
        <f t="shared" si="7"/>
        <v>4.166666666666663E-2</v>
      </c>
      <c r="W14" s="76">
        <f t="shared" si="8"/>
        <v>0.12499999999999989</v>
      </c>
    </row>
    <row r="15" spans="1:23" ht="30" x14ac:dyDescent="0.25">
      <c r="A15" s="64">
        <v>9</v>
      </c>
      <c r="B15" s="64">
        <f>Cronograma!B18</f>
        <v>0</v>
      </c>
      <c r="C15" s="96" t="s">
        <v>227</v>
      </c>
      <c r="D15" s="67">
        <v>43257</v>
      </c>
      <c r="E15" s="68">
        <v>0.29166666666666669</v>
      </c>
      <c r="F15" s="68">
        <v>0.33333333333333331</v>
      </c>
      <c r="G15" s="69">
        <f t="shared" si="1"/>
        <v>4.166666666666663E-2</v>
      </c>
      <c r="H15" s="75">
        <f t="shared" si="2"/>
        <v>43258</v>
      </c>
      <c r="I15" s="75" t="s">
        <v>85</v>
      </c>
      <c r="J15" s="68">
        <v>0.29166666666666669</v>
      </c>
      <c r="K15" s="68">
        <v>0.33333333333333331</v>
      </c>
      <c r="L15" s="69">
        <f t="shared" si="3"/>
        <v>0</v>
      </c>
      <c r="M15" s="72">
        <f t="shared" si="4"/>
        <v>43264</v>
      </c>
      <c r="N15" s="73" t="s">
        <v>86</v>
      </c>
      <c r="O15" s="74">
        <v>0.29166666666666669</v>
      </c>
      <c r="P15" s="74">
        <v>0.33333333333333331</v>
      </c>
      <c r="Q15" s="69">
        <f t="shared" si="5"/>
        <v>4.166666666666663E-2</v>
      </c>
      <c r="R15" s="75">
        <f t="shared" si="6"/>
        <v>43272</v>
      </c>
      <c r="S15" s="75" t="s">
        <v>86</v>
      </c>
      <c r="T15" s="68">
        <v>0.29166666666666669</v>
      </c>
      <c r="U15" s="68">
        <v>0.33333333333333331</v>
      </c>
      <c r="V15" s="69">
        <f t="shared" si="7"/>
        <v>4.166666666666663E-2</v>
      </c>
      <c r="W15" s="76">
        <f t="shared" si="8"/>
        <v>0.12499999999999989</v>
      </c>
    </row>
    <row r="16" spans="1:23" ht="45" x14ac:dyDescent="0.25">
      <c r="A16" s="64">
        <v>10</v>
      </c>
      <c r="B16" s="64">
        <f>Cronograma!B19</f>
        <v>0</v>
      </c>
      <c r="C16" s="96" t="s">
        <v>228</v>
      </c>
      <c r="D16" s="67">
        <v>43258</v>
      </c>
      <c r="E16" s="68">
        <v>0.29166666666666669</v>
      </c>
      <c r="F16" s="68">
        <v>0.33333333333333331</v>
      </c>
      <c r="G16" s="69">
        <f t="shared" si="1"/>
        <v>4.166666666666663E-2</v>
      </c>
      <c r="H16" s="75">
        <f t="shared" si="2"/>
        <v>43259</v>
      </c>
      <c r="I16" s="75" t="s">
        <v>85</v>
      </c>
      <c r="J16" s="68">
        <v>0.29166666666666669</v>
      </c>
      <c r="K16" s="68">
        <v>0.33333333333333331</v>
      </c>
      <c r="L16" s="69">
        <f t="shared" si="3"/>
        <v>0</v>
      </c>
      <c r="M16" s="72">
        <f t="shared" si="4"/>
        <v>43265</v>
      </c>
      <c r="N16" s="73" t="s">
        <v>86</v>
      </c>
      <c r="O16" s="74">
        <v>0.29166666666666669</v>
      </c>
      <c r="P16" s="74">
        <v>0.33333333333333331</v>
      </c>
      <c r="Q16" s="69">
        <f t="shared" si="5"/>
        <v>4.166666666666663E-2</v>
      </c>
      <c r="R16" s="75">
        <f t="shared" si="6"/>
        <v>43273</v>
      </c>
      <c r="S16" s="75" t="s">
        <v>86</v>
      </c>
      <c r="T16" s="68">
        <v>0.29166666666666669</v>
      </c>
      <c r="U16" s="68">
        <v>0.33333333333333331</v>
      </c>
      <c r="V16" s="69">
        <f t="shared" si="7"/>
        <v>4.166666666666663E-2</v>
      </c>
      <c r="W16" s="76">
        <f t="shared" si="8"/>
        <v>0.12499999999999989</v>
      </c>
    </row>
    <row r="17" spans="1:23" x14ac:dyDescent="0.25">
      <c r="A17" s="1"/>
      <c r="B17" s="1"/>
      <c r="C17" s="96" t="s">
        <v>229</v>
      </c>
      <c r="D17" s="67">
        <v>43259</v>
      </c>
      <c r="E17" s="68">
        <v>0.29166666666666669</v>
      </c>
      <c r="F17" s="68">
        <v>0.33333333333333331</v>
      </c>
      <c r="G17" s="69">
        <f t="shared" si="1"/>
        <v>4.166666666666663E-2</v>
      </c>
      <c r="H17" s="75">
        <f t="shared" si="2"/>
        <v>43260</v>
      </c>
      <c r="I17" s="75" t="s">
        <v>85</v>
      </c>
      <c r="J17" s="68">
        <v>0.29166666666666669</v>
      </c>
      <c r="K17" s="68">
        <v>0.33333333333333331</v>
      </c>
      <c r="L17" s="69">
        <f t="shared" si="3"/>
        <v>0</v>
      </c>
      <c r="M17" s="72">
        <f t="shared" si="4"/>
        <v>43266</v>
      </c>
      <c r="N17" s="73" t="s">
        <v>86</v>
      </c>
      <c r="O17" s="74">
        <v>0.29166666666666669</v>
      </c>
      <c r="P17" s="74">
        <v>0.33333333333333331</v>
      </c>
      <c r="Q17" s="69">
        <f t="shared" si="5"/>
        <v>4.166666666666663E-2</v>
      </c>
      <c r="R17" s="75">
        <f t="shared" si="6"/>
        <v>43274</v>
      </c>
      <c r="S17" s="75" t="s">
        <v>86</v>
      </c>
      <c r="T17" s="68">
        <v>0.29166666666666669</v>
      </c>
      <c r="U17" s="68">
        <v>0.33333333333333331</v>
      </c>
      <c r="V17" s="69">
        <f t="shared" si="7"/>
        <v>4.166666666666663E-2</v>
      </c>
      <c r="W17" s="76">
        <f t="shared" si="8"/>
        <v>0.12499999999999989</v>
      </c>
    </row>
    <row r="18" spans="1:23" x14ac:dyDescent="0.25">
      <c r="A18" s="1"/>
      <c r="B18" s="1"/>
      <c r="C18" s="96" t="s">
        <v>230</v>
      </c>
      <c r="D18" s="67">
        <v>43260</v>
      </c>
      <c r="E18" s="68">
        <v>0.29166666666666669</v>
      </c>
      <c r="F18" s="68">
        <v>0.33333333333333331</v>
      </c>
      <c r="G18" s="69">
        <f t="shared" si="1"/>
        <v>4.166666666666663E-2</v>
      </c>
      <c r="H18" s="75">
        <f t="shared" si="2"/>
        <v>43261</v>
      </c>
      <c r="I18" s="75" t="s">
        <v>85</v>
      </c>
      <c r="J18" s="68">
        <v>0.29166666666666669</v>
      </c>
      <c r="K18" s="68">
        <v>0.33333333333333331</v>
      </c>
      <c r="L18" s="69">
        <f t="shared" si="3"/>
        <v>0</v>
      </c>
      <c r="M18" s="72">
        <f t="shared" si="4"/>
        <v>43267</v>
      </c>
      <c r="N18" s="73" t="s">
        <v>86</v>
      </c>
      <c r="O18" s="74">
        <v>0.29166666666666669</v>
      </c>
      <c r="P18" s="74">
        <v>0.33333333333333331</v>
      </c>
      <c r="Q18" s="69">
        <f t="shared" si="5"/>
        <v>4.166666666666663E-2</v>
      </c>
      <c r="R18" s="75">
        <f t="shared" si="6"/>
        <v>43275</v>
      </c>
      <c r="S18" s="75" t="s">
        <v>86</v>
      </c>
      <c r="T18" s="68">
        <v>0.29166666666666669</v>
      </c>
      <c r="U18" s="68">
        <v>0.33333333333333331</v>
      </c>
      <c r="V18" s="69">
        <f t="shared" si="7"/>
        <v>4.166666666666663E-2</v>
      </c>
      <c r="W18" s="76">
        <f t="shared" si="8"/>
        <v>0.12499999999999989</v>
      </c>
    </row>
    <row r="19" spans="1:23" ht="45" x14ac:dyDescent="0.25">
      <c r="A19" s="1"/>
      <c r="B19" s="1"/>
      <c r="C19" s="96" t="s">
        <v>231</v>
      </c>
      <c r="D19" s="67">
        <v>43261</v>
      </c>
      <c r="E19" s="68">
        <v>0.29166666666666669</v>
      </c>
      <c r="F19" s="68">
        <v>0.33333333333333331</v>
      </c>
      <c r="G19" s="69">
        <f t="shared" si="1"/>
        <v>4.166666666666663E-2</v>
      </c>
      <c r="H19" s="75">
        <f t="shared" si="2"/>
        <v>43262</v>
      </c>
      <c r="I19" s="75" t="s">
        <v>85</v>
      </c>
      <c r="J19" s="68">
        <v>0.29166666666666669</v>
      </c>
      <c r="K19" s="68">
        <v>0.33333333333333331</v>
      </c>
      <c r="L19" s="69">
        <f t="shared" si="3"/>
        <v>0</v>
      </c>
      <c r="M19" s="72">
        <f t="shared" si="4"/>
        <v>43268</v>
      </c>
      <c r="N19" s="73" t="s">
        <v>86</v>
      </c>
      <c r="O19" s="74">
        <v>0.29166666666666669</v>
      </c>
      <c r="P19" s="74">
        <v>0.33333333333333331</v>
      </c>
      <c r="Q19" s="69">
        <f t="shared" si="5"/>
        <v>4.166666666666663E-2</v>
      </c>
      <c r="R19" s="75">
        <f t="shared" si="6"/>
        <v>43276</v>
      </c>
      <c r="S19" s="75" t="s">
        <v>86</v>
      </c>
      <c r="T19" s="68">
        <v>0.29166666666666669</v>
      </c>
      <c r="U19" s="68">
        <v>0.33333333333333331</v>
      </c>
      <c r="V19" s="69">
        <f t="shared" si="7"/>
        <v>4.166666666666663E-2</v>
      </c>
      <c r="W19" s="76">
        <f t="shared" si="8"/>
        <v>0.12499999999999989</v>
      </c>
    </row>
    <row r="20" spans="1:23" ht="30" x14ac:dyDescent="0.25">
      <c r="A20" s="1"/>
      <c r="B20" s="1"/>
      <c r="C20" s="96" t="s">
        <v>232</v>
      </c>
      <c r="D20" s="67">
        <v>43262</v>
      </c>
      <c r="E20" s="68">
        <v>0.29166666666666669</v>
      </c>
      <c r="F20" s="68">
        <v>0.33333333333333331</v>
      </c>
      <c r="G20" s="69">
        <f t="shared" si="1"/>
        <v>4.166666666666663E-2</v>
      </c>
      <c r="H20" s="75">
        <f t="shared" si="2"/>
        <v>43263</v>
      </c>
      <c r="I20" s="75" t="s">
        <v>85</v>
      </c>
      <c r="J20" s="68">
        <v>0.29166666666666669</v>
      </c>
      <c r="K20" s="68">
        <v>0.33333333333333331</v>
      </c>
      <c r="L20" s="69">
        <f t="shared" si="3"/>
        <v>0</v>
      </c>
      <c r="M20" s="72">
        <f t="shared" si="4"/>
        <v>43269</v>
      </c>
      <c r="N20" s="73" t="s">
        <v>86</v>
      </c>
      <c r="O20" s="74">
        <v>0.29166666666666669</v>
      </c>
      <c r="P20" s="74">
        <v>0.33333333333333331</v>
      </c>
      <c r="Q20" s="69">
        <f t="shared" si="5"/>
        <v>4.166666666666663E-2</v>
      </c>
      <c r="R20" s="75">
        <f t="shared" si="6"/>
        <v>43277</v>
      </c>
      <c r="S20" s="75" t="s">
        <v>86</v>
      </c>
      <c r="T20" s="68">
        <v>0.29166666666666669</v>
      </c>
      <c r="U20" s="68">
        <v>0.33333333333333331</v>
      </c>
      <c r="V20" s="69">
        <f t="shared" si="7"/>
        <v>4.166666666666663E-2</v>
      </c>
      <c r="W20" s="76">
        <f t="shared" si="8"/>
        <v>0.12499999999999989</v>
      </c>
    </row>
    <row r="21" spans="1:23" x14ac:dyDescent="0.25">
      <c r="A21" s="1"/>
      <c r="B21" s="1"/>
      <c r="C21" s="96" t="s">
        <v>233</v>
      </c>
      <c r="D21" s="67">
        <v>43263</v>
      </c>
      <c r="E21" s="68">
        <v>0.29166666666666669</v>
      </c>
      <c r="F21" s="68">
        <v>0.33333333333333331</v>
      </c>
      <c r="G21" s="69">
        <f t="shared" si="1"/>
        <v>4.166666666666663E-2</v>
      </c>
      <c r="H21" s="75">
        <f t="shared" si="2"/>
        <v>43264</v>
      </c>
      <c r="I21" s="75" t="s">
        <v>85</v>
      </c>
      <c r="J21" s="68">
        <v>0.29166666666666669</v>
      </c>
      <c r="K21" s="68">
        <v>0.33333333333333331</v>
      </c>
      <c r="L21" s="69">
        <f t="shared" si="3"/>
        <v>0</v>
      </c>
      <c r="M21" s="72">
        <f t="shared" si="4"/>
        <v>43270</v>
      </c>
      <c r="N21" s="73" t="s">
        <v>86</v>
      </c>
      <c r="O21" s="74">
        <v>0.29166666666666669</v>
      </c>
      <c r="P21" s="74">
        <v>0.33333333333333331</v>
      </c>
      <c r="Q21" s="69">
        <f t="shared" si="5"/>
        <v>4.166666666666663E-2</v>
      </c>
      <c r="R21" s="75">
        <f t="shared" si="6"/>
        <v>43278</v>
      </c>
      <c r="S21" s="75" t="s">
        <v>86</v>
      </c>
      <c r="T21" s="68">
        <v>0.29166666666666669</v>
      </c>
      <c r="U21" s="68">
        <v>0.33333333333333331</v>
      </c>
      <c r="V21" s="69">
        <f t="shared" si="7"/>
        <v>4.166666666666663E-2</v>
      </c>
      <c r="W21" s="76">
        <f t="shared" si="8"/>
        <v>0.12499999999999989</v>
      </c>
    </row>
    <row r="22" spans="1:23" ht="45" x14ac:dyDescent="0.25">
      <c r="A22" s="1"/>
      <c r="B22" s="1"/>
      <c r="C22" s="96" t="s">
        <v>234</v>
      </c>
      <c r="D22" s="67">
        <v>43264</v>
      </c>
      <c r="E22" s="68">
        <v>0.29166666666666669</v>
      </c>
      <c r="F22" s="68">
        <v>0.33333333333333331</v>
      </c>
      <c r="G22" s="69">
        <f t="shared" si="1"/>
        <v>4.166666666666663E-2</v>
      </c>
      <c r="H22" s="75">
        <f t="shared" si="2"/>
        <v>43265</v>
      </c>
      <c r="I22" s="75" t="s">
        <v>85</v>
      </c>
      <c r="J22" s="68">
        <v>0.29166666666666669</v>
      </c>
      <c r="K22" s="68">
        <v>0.33333333333333331</v>
      </c>
      <c r="L22" s="69">
        <f t="shared" si="3"/>
        <v>0</v>
      </c>
      <c r="M22" s="72">
        <f t="shared" si="4"/>
        <v>43271</v>
      </c>
      <c r="N22" s="73" t="s">
        <v>86</v>
      </c>
      <c r="O22" s="74">
        <v>0.29166666666666669</v>
      </c>
      <c r="P22" s="74">
        <v>0.33333333333333331</v>
      </c>
      <c r="Q22" s="69">
        <f t="shared" si="5"/>
        <v>4.166666666666663E-2</v>
      </c>
      <c r="R22" s="75">
        <f t="shared" si="6"/>
        <v>43279</v>
      </c>
      <c r="S22" s="75" t="s">
        <v>86</v>
      </c>
      <c r="T22" s="68">
        <v>0.29166666666666669</v>
      </c>
      <c r="U22" s="68">
        <v>0.33333333333333331</v>
      </c>
      <c r="V22" s="69">
        <f t="shared" si="7"/>
        <v>4.166666666666663E-2</v>
      </c>
      <c r="W22" s="76">
        <f t="shared" si="8"/>
        <v>0.12499999999999989</v>
      </c>
    </row>
    <row r="23" spans="1:23" x14ac:dyDescent="0.25">
      <c r="A23" s="1"/>
      <c r="B23" s="1"/>
      <c r="C23" s="96" t="s">
        <v>235</v>
      </c>
      <c r="D23" s="67">
        <v>43265</v>
      </c>
      <c r="E23" s="68">
        <v>0.29166666666666669</v>
      </c>
      <c r="F23" s="68">
        <v>0.33333333333333331</v>
      </c>
      <c r="G23" s="69">
        <f t="shared" si="1"/>
        <v>4.166666666666663E-2</v>
      </c>
      <c r="H23" s="75">
        <f t="shared" si="2"/>
        <v>43266</v>
      </c>
      <c r="I23" s="75" t="s">
        <v>85</v>
      </c>
      <c r="J23" s="68">
        <v>0.29166666666666669</v>
      </c>
      <c r="K23" s="68">
        <v>0.33333333333333331</v>
      </c>
      <c r="L23" s="69">
        <f t="shared" si="3"/>
        <v>0</v>
      </c>
      <c r="M23" s="72">
        <f t="shared" si="4"/>
        <v>43272</v>
      </c>
      <c r="N23" s="73" t="s">
        <v>86</v>
      </c>
      <c r="O23" s="74">
        <v>0.29166666666666669</v>
      </c>
      <c r="P23" s="74">
        <v>0.33333333333333331</v>
      </c>
      <c r="Q23" s="69">
        <f t="shared" si="5"/>
        <v>4.166666666666663E-2</v>
      </c>
      <c r="R23" s="75">
        <f t="shared" si="6"/>
        <v>43280</v>
      </c>
      <c r="S23" s="75" t="s">
        <v>86</v>
      </c>
      <c r="T23" s="68">
        <v>0.29166666666666669</v>
      </c>
      <c r="U23" s="68">
        <v>0.33333333333333331</v>
      </c>
      <c r="V23" s="69">
        <f t="shared" si="7"/>
        <v>4.166666666666663E-2</v>
      </c>
      <c r="W23" s="76">
        <f t="shared" si="8"/>
        <v>0.12499999999999989</v>
      </c>
    </row>
    <row r="24" spans="1:23" x14ac:dyDescent="0.25">
      <c r="A24" s="1"/>
      <c r="B24" s="1"/>
      <c r="C24" s="96" t="s">
        <v>236</v>
      </c>
      <c r="D24" s="67">
        <v>43266</v>
      </c>
      <c r="E24" s="68">
        <v>0.29166666666666669</v>
      </c>
      <c r="F24" s="68">
        <v>0.33333333333333331</v>
      </c>
      <c r="G24" s="69">
        <f t="shared" si="1"/>
        <v>4.166666666666663E-2</v>
      </c>
      <c r="H24" s="75">
        <f t="shared" si="2"/>
        <v>43267</v>
      </c>
      <c r="I24" s="75" t="s">
        <v>85</v>
      </c>
      <c r="J24" s="68">
        <v>0.29166666666666669</v>
      </c>
      <c r="K24" s="68">
        <v>0.33333333333333331</v>
      </c>
      <c r="L24" s="69">
        <f t="shared" si="3"/>
        <v>0</v>
      </c>
      <c r="M24" s="72">
        <f t="shared" si="4"/>
        <v>43273</v>
      </c>
      <c r="N24" s="73" t="s">
        <v>86</v>
      </c>
      <c r="O24" s="74">
        <v>0.29166666666666669</v>
      </c>
      <c r="P24" s="74">
        <v>0.33333333333333331</v>
      </c>
      <c r="Q24" s="69">
        <f t="shared" si="5"/>
        <v>4.166666666666663E-2</v>
      </c>
      <c r="R24" s="75">
        <f t="shared" si="6"/>
        <v>43281</v>
      </c>
      <c r="S24" s="75" t="s">
        <v>86</v>
      </c>
      <c r="T24" s="68">
        <v>0.29166666666666669</v>
      </c>
      <c r="U24" s="68">
        <v>0.33333333333333331</v>
      </c>
      <c r="V24" s="69">
        <f t="shared" si="7"/>
        <v>4.166666666666663E-2</v>
      </c>
      <c r="W24" s="76">
        <f t="shared" si="8"/>
        <v>0.12499999999999989</v>
      </c>
    </row>
    <row r="25" spans="1:23" ht="30" x14ac:dyDescent="0.25">
      <c r="A25" s="1"/>
      <c r="B25" s="1"/>
      <c r="C25" s="96" t="s">
        <v>237</v>
      </c>
      <c r="D25" s="67">
        <v>43267</v>
      </c>
      <c r="E25" s="68">
        <v>0.29166666666666669</v>
      </c>
      <c r="F25" s="68">
        <v>0.33333333333333331</v>
      </c>
      <c r="G25" s="69">
        <f t="shared" si="1"/>
        <v>4.166666666666663E-2</v>
      </c>
      <c r="H25" s="75">
        <f t="shared" si="2"/>
        <v>43268</v>
      </c>
      <c r="I25" s="75" t="s">
        <v>85</v>
      </c>
      <c r="J25" s="68">
        <v>0.29166666666666669</v>
      </c>
      <c r="K25" s="68">
        <v>0.33333333333333331</v>
      </c>
      <c r="L25" s="69">
        <f t="shared" si="3"/>
        <v>0</v>
      </c>
      <c r="M25" s="72">
        <f t="shared" si="4"/>
        <v>43274</v>
      </c>
      <c r="N25" s="73" t="s">
        <v>86</v>
      </c>
      <c r="O25" s="74">
        <v>0.29166666666666669</v>
      </c>
      <c r="P25" s="74">
        <v>0.33333333333333331</v>
      </c>
      <c r="Q25" s="69">
        <f t="shared" si="5"/>
        <v>4.166666666666663E-2</v>
      </c>
      <c r="R25" s="75">
        <f t="shared" si="6"/>
        <v>43282</v>
      </c>
      <c r="S25" s="75" t="s">
        <v>86</v>
      </c>
      <c r="T25" s="68">
        <v>0.29166666666666669</v>
      </c>
      <c r="U25" s="68">
        <v>0.33333333333333331</v>
      </c>
      <c r="V25" s="69">
        <f t="shared" si="7"/>
        <v>4.166666666666663E-2</v>
      </c>
      <c r="W25" s="76">
        <f t="shared" si="8"/>
        <v>0.12499999999999989</v>
      </c>
    </row>
    <row r="26" spans="1:23" x14ac:dyDescent="0.25">
      <c r="A26" s="1"/>
      <c r="B26" s="1"/>
      <c r="C26" s="96" t="s">
        <v>238</v>
      </c>
      <c r="D26" s="67">
        <v>43268</v>
      </c>
      <c r="E26" s="68">
        <v>0.29166666666666669</v>
      </c>
      <c r="F26" s="68">
        <v>0.33333333333333331</v>
      </c>
      <c r="G26" s="69">
        <f t="shared" si="1"/>
        <v>4.166666666666663E-2</v>
      </c>
      <c r="H26" s="75">
        <f t="shared" si="2"/>
        <v>43269</v>
      </c>
      <c r="I26" s="75" t="s">
        <v>85</v>
      </c>
      <c r="J26" s="68">
        <v>0.29166666666666669</v>
      </c>
      <c r="K26" s="68">
        <v>0.33333333333333331</v>
      </c>
      <c r="L26" s="69">
        <f t="shared" si="3"/>
        <v>0</v>
      </c>
      <c r="M26" s="72">
        <f t="shared" si="4"/>
        <v>43275</v>
      </c>
      <c r="N26" s="73" t="s">
        <v>86</v>
      </c>
      <c r="O26" s="74">
        <v>0.29166666666666669</v>
      </c>
      <c r="P26" s="74">
        <v>0.33333333333333331</v>
      </c>
      <c r="Q26" s="69">
        <f t="shared" si="5"/>
        <v>4.166666666666663E-2</v>
      </c>
      <c r="R26" s="75">
        <f t="shared" si="6"/>
        <v>43283</v>
      </c>
      <c r="S26" s="75" t="s">
        <v>86</v>
      </c>
      <c r="T26" s="68">
        <v>0.29166666666666669</v>
      </c>
      <c r="U26" s="68">
        <v>0.33333333333333331</v>
      </c>
      <c r="V26" s="69">
        <f t="shared" si="7"/>
        <v>4.166666666666663E-2</v>
      </c>
      <c r="W26" s="76">
        <f t="shared" si="8"/>
        <v>0.12499999999999989</v>
      </c>
    </row>
    <row r="27" spans="1:23" ht="30" x14ac:dyDescent="0.25">
      <c r="A27" s="1"/>
      <c r="B27" s="1"/>
      <c r="C27" s="96" t="s">
        <v>239</v>
      </c>
      <c r="D27" s="67">
        <v>43269</v>
      </c>
      <c r="E27" s="68">
        <v>0.29166666666666669</v>
      </c>
      <c r="F27" s="68">
        <v>0.33333333333333331</v>
      </c>
      <c r="G27" s="69">
        <f t="shared" si="1"/>
        <v>4.166666666666663E-2</v>
      </c>
      <c r="H27" s="75">
        <f t="shared" si="2"/>
        <v>43270</v>
      </c>
      <c r="I27" s="75" t="s">
        <v>85</v>
      </c>
      <c r="J27" s="68">
        <v>0.29166666666666669</v>
      </c>
      <c r="K27" s="68">
        <v>0.33333333333333331</v>
      </c>
      <c r="L27" s="69">
        <f t="shared" si="3"/>
        <v>0</v>
      </c>
      <c r="M27" s="72">
        <f t="shared" si="4"/>
        <v>43276</v>
      </c>
      <c r="N27" s="73" t="s">
        <v>86</v>
      </c>
      <c r="O27" s="74">
        <v>0.29166666666666669</v>
      </c>
      <c r="P27" s="74">
        <v>0.33333333333333331</v>
      </c>
      <c r="Q27" s="69">
        <f t="shared" si="5"/>
        <v>4.166666666666663E-2</v>
      </c>
      <c r="R27" s="75">
        <f t="shared" si="6"/>
        <v>43284</v>
      </c>
      <c r="S27" s="75" t="s">
        <v>86</v>
      </c>
      <c r="T27" s="68">
        <v>0.29166666666666669</v>
      </c>
      <c r="U27" s="68">
        <v>0.33333333333333331</v>
      </c>
      <c r="V27" s="69">
        <f t="shared" si="7"/>
        <v>4.166666666666663E-2</v>
      </c>
      <c r="W27" s="76">
        <f t="shared" si="8"/>
        <v>0.12499999999999989</v>
      </c>
    </row>
    <row r="28" spans="1:23" ht="90" x14ac:dyDescent="0.25">
      <c r="A28" s="1"/>
      <c r="B28" s="1"/>
      <c r="C28" s="96" t="s">
        <v>240</v>
      </c>
      <c r="D28" s="67">
        <v>43270</v>
      </c>
      <c r="E28" s="68">
        <v>0.29166666666666669</v>
      </c>
      <c r="F28" s="68">
        <v>0.33333333333333331</v>
      </c>
      <c r="G28" s="69">
        <f t="shared" si="1"/>
        <v>4.166666666666663E-2</v>
      </c>
      <c r="H28" s="75">
        <f t="shared" si="2"/>
        <v>43271</v>
      </c>
      <c r="I28" s="75" t="s">
        <v>85</v>
      </c>
      <c r="J28" s="68">
        <v>0.29166666666666669</v>
      </c>
      <c r="K28" s="68">
        <v>0.33333333333333331</v>
      </c>
      <c r="L28" s="69">
        <f t="shared" si="3"/>
        <v>0</v>
      </c>
      <c r="M28" s="72">
        <f t="shared" si="4"/>
        <v>43277</v>
      </c>
      <c r="N28" s="73" t="s">
        <v>86</v>
      </c>
      <c r="O28" s="74">
        <v>0.29166666666666669</v>
      </c>
      <c r="P28" s="74">
        <v>0.33333333333333331</v>
      </c>
      <c r="Q28" s="69">
        <f t="shared" si="5"/>
        <v>4.166666666666663E-2</v>
      </c>
      <c r="R28" s="75">
        <f t="shared" si="6"/>
        <v>43285</v>
      </c>
      <c r="S28" s="75" t="s">
        <v>86</v>
      </c>
      <c r="T28" s="68">
        <v>0.29166666666666669</v>
      </c>
      <c r="U28" s="68">
        <v>0.33333333333333331</v>
      </c>
      <c r="V28" s="69">
        <f t="shared" si="7"/>
        <v>4.166666666666663E-2</v>
      </c>
      <c r="W28" s="76">
        <f t="shared" si="8"/>
        <v>0.12499999999999989</v>
      </c>
    </row>
    <row r="29" spans="1:23" x14ac:dyDescent="0.25">
      <c r="A29" s="1"/>
      <c r="B29" s="1"/>
      <c r="C29" s="96" t="s">
        <v>241</v>
      </c>
      <c r="D29" s="67">
        <v>43271</v>
      </c>
      <c r="E29" s="68">
        <v>0.29166666666666669</v>
      </c>
      <c r="F29" s="68">
        <v>0.33333333333333331</v>
      </c>
      <c r="G29" s="69">
        <f t="shared" si="1"/>
        <v>4.166666666666663E-2</v>
      </c>
      <c r="H29" s="75">
        <f t="shared" si="2"/>
        <v>43272</v>
      </c>
      <c r="I29" s="75" t="s">
        <v>85</v>
      </c>
      <c r="J29" s="68">
        <v>0.29166666666666669</v>
      </c>
      <c r="K29" s="68">
        <v>0.33333333333333331</v>
      </c>
      <c r="L29" s="69">
        <f t="shared" si="3"/>
        <v>0</v>
      </c>
      <c r="M29" s="72">
        <f t="shared" si="4"/>
        <v>43278</v>
      </c>
      <c r="N29" s="73" t="s">
        <v>86</v>
      </c>
      <c r="O29" s="74">
        <v>0.29166666666666669</v>
      </c>
      <c r="P29" s="74">
        <v>0.33333333333333331</v>
      </c>
      <c r="Q29" s="69">
        <f t="shared" si="5"/>
        <v>4.166666666666663E-2</v>
      </c>
      <c r="R29" s="75">
        <f t="shared" si="6"/>
        <v>43286</v>
      </c>
      <c r="S29" s="75" t="s">
        <v>86</v>
      </c>
      <c r="T29" s="68">
        <v>0.29166666666666669</v>
      </c>
      <c r="U29" s="68">
        <v>0.33333333333333331</v>
      </c>
      <c r="V29" s="69">
        <f t="shared" si="7"/>
        <v>4.166666666666663E-2</v>
      </c>
      <c r="W29" s="76">
        <f t="shared" si="8"/>
        <v>0.12499999999999989</v>
      </c>
    </row>
    <row r="30" spans="1:23" x14ac:dyDescent="0.25">
      <c r="A30" s="1"/>
      <c r="B30" s="1"/>
      <c r="C30" s="96" t="s">
        <v>242</v>
      </c>
      <c r="D30" s="67">
        <v>43272</v>
      </c>
      <c r="E30" s="68">
        <v>0.29166666666666669</v>
      </c>
      <c r="F30" s="68">
        <v>0.33333333333333331</v>
      </c>
      <c r="G30" s="69">
        <f t="shared" si="1"/>
        <v>4.166666666666663E-2</v>
      </c>
      <c r="H30" s="75">
        <f t="shared" si="2"/>
        <v>43273</v>
      </c>
      <c r="I30" s="75" t="s">
        <v>85</v>
      </c>
      <c r="J30" s="68">
        <v>0.29166666666666669</v>
      </c>
      <c r="K30" s="68">
        <v>0.33333333333333331</v>
      </c>
      <c r="L30" s="69">
        <f t="shared" si="3"/>
        <v>0</v>
      </c>
      <c r="M30" s="72">
        <f t="shared" si="4"/>
        <v>43279</v>
      </c>
      <c r="N30" s="73" t="s">
        <v>86</v>
      </c>
      <c r="O30" s="74">
        <v>0.29166666666666669</v>
      </c>
      <c r="P30" s="74">
        <v>0.33333333333333331</v>
      </c>
      <c r="Q30" s="69">
        <f t="shared" si="5"/>
        <v>4.166666666666663E-2</v>
      </c>
      <c r="R30" s="75">
        <f t="shared" si="6"/>
        <v>43287</v>
      </c>
      <c r="S30" s="75" t="s">
        <v>86</v>
      </c>
      <c r="T30" s="68">
        <v>0.29166666666666669</v>
      </c>
      <c r="U30" s="68">
        <v>0.33333333333333331</v>
      </c>
      <c r="V30" s="69">
        <f t="shared" si="7"/>
        <v>4.166666666666663E-2</v>
      </c>
      <c r="W30" s="76">
        <f t="shared" si="8"/>
        <v>0.12499999999999989</v>
      </c>
    </row>
    <row r="31" spans="1:23" ht="45" x14ac:dyDescent="0.25">
      <c r="A31" s="1"/>
      <c r="B31" s="1"/>
      <c r="C31" s="96" t="s">
        <v>243</v>
      </c>
      <c r="D31" s="67">
        <v>43273</v>
      </c>
      <c r="E31" s="68">
        <v>0.29166666666666669</v>
      </c>
      <c r="F31" s="68">
        <v>0.33333333333333331</v>
      </c>
      <c r="G31" s="69">
        <f t="shared" si="1"/>
        <v>4.166666666666663E-2</v>
      </c>
      <c r="H31" s="75">
        <f t="shared" si="2"/>
        <v>43274</v>
      </c>
      <c r="I31" s="75" t="s">
        <v>85</v>
      </c>
      <c r="J31" s="68">
        <v>0.29166666666666669</v>
      </c>
      <c r="K31" s="68">
        <v>0.33333333333333331</v>
      </c>
      <c r="L31" s="69">
        <f t="shared" si="3"/>
        <v>0</v>
      </c>
      <c r="M31" s="72">
        <f t="shared" si="4"/>
        <v>43280</v>
      </c>
      <c r="N31" s="73" t="s">
        <v>86</v>
      </c>
      <c r="O31" s="74">
        <v>0.29166666666666669</v>
      </c>
      <c r="P31" s="74">
        <v>0.33333333333333331</v>
      </c>
      <c r="Q31" s="69">
        <f t="shared" si="5"/>
        <v>4.166666666666663E-2</v>
      </c>
      <c r="R31" s="75">
        <f t="shared" si="6"/>
        <v>43288</v>
      </c>
      <c r="S31" s="75" t="s">
        <v>86</v>
      </c>
      <c r="T31" s="68">
        <v>0.29166666666666669</v>
      </c>
      <c r="U31" s="68">
        <v>0.33333333333333331</v>
      </c>
      <c r="V31" s="69">
        <f t="shared" si="7"/>
        <v>4.166666666666663E-2</v>
      </c>
      <c r="W31" s="76">
        <f t="shared" si="8"/>
        <v>0.12499999999999989</v>
      </c>
    </row>
    <row r="32" spans="1:23" ht="90" x14ac:dyDescent="0.25">
      <c r="A32" s="1"/>
      <c r="B32" s="1"/>
      <c r="C32" s="96" t="s">
        <v>244</v>
      </c>
      <c r="D32" s="67">
        <v>43274</v>
      </c>
      <c r="E32" s="68">
        <v>0.29166666666666669</v>
      </c>
      <c r="F32" s="68">
        <v>0.33333333333333331</v>
      </c>
      <c r="G32" s="69">
        <f t="shared" si="1"/>
        <v>4.166666666666663E-2</v>
      </c>
      <c r="H32" s="75">
        <f t="shared" si="2"/>
        <v>43275</v>
      </c>
      <c r="I32" s="75" t="s">
        <v>85</v>
      </c>
      <c r="J32" s="68">
        <v>0.29166666666666669</v>
      </c>
      <c r="K32" s="68">
        <v>0.33333333333333331</v>
      </c>
      <c r="L32" s="69">
        <f t="shared" si="3"/>
        <v>0</v>
      </c>
      <c r="M32" s="72">
        <f t="shared" si="4"/>
        <v>43281</v>
      </c>
      <c r="N32" s="73" t="s">
        <v>86</v>
      </c>
      <c r="O32" s="74">
        <v>0.29166666666666669</v>
      </c>
      <c r="P32" s="74">
        <v>0.33333333333333331</v>
      </c>
      <c r="Q32" s="69">
        <f t="shared" si="5"/>
        <v>4.166666666666663E-2</v>
      </c>
      <c r="R32" s="75">
        <f t="shared" si="6"/>
        <v>43289</v>
      </c>
      <c r="S32" s="75" t="s">
        <v>86</v>
      </c>
      <c r="T32" s="68">
        <v>0.29166666666666669</v>
      </c>
      <c r="U32" s="68">
        <v>0.33333333333333331</v>
      </c>
      <c r="V32" s="69">
        <f t="shared" si="7"/>
        <v>4.166666666666663E-2</v>
      </c>
      <c r="W32" s="76">
        <f t="shared" si="8"/>
        <v>0.12499999999999989</v>
      </c>
    </row>
    <row r="33" spans="1:23" ht="45" x14ac:dyDescent="0.25">
      <c r="A33" s="1"/>
      <c r="B33" s="1"/>
      <c r="C33" s="96" t="s">
        <v>245</v>
      </c>
      <c r="D33" s="67">
        <v>43275</v>
      </c>
      <c r="E33" s="68">
        <v>0.29166666666666669</v>
      </c>
      <c r="F33" s="68">
        <v>0.33333333333333331</v>
      </c>
      <c r="G33" s="69">
        <f t="shared" si="1"/>
        <v>4.166666666666663E-2</v>
      </c>
      <c r="H33" s="75">
        <f t="shared" si="2"/>
        <v>43276</v>
      </c>
      <c r="I33" s="75" t="s">
        <v>85</v>
      </c>
      <c r="J33" s="68">
        <v>0.29166666666666669</v>
      </c>
      <c r="K33" s="68">
        <v>0.33333333333333331</v>
      </c>
      <c r="L33" s="69">
        <f t="shared" si="3"/>
        <v>0</v>
      </c>
      <c r="M33" s="72">
        <f t="shared" si="4"/>
        <v>43282</v>
      </c>
      <c r="N33" s="73" t="s">
        <v>86</v>
      </c>
      <c r="O33" s="74">
        <v>0.29166666666666669</v>
      </c>
      <c r="P33" s="74">
        <v>0.33333333333333331</v>
      </c>
      <c r="Q33" s="69">
        <f t="shared" si="5"/>
        <v>4.166666666666663E-2</v>
      </c>
      <c r="R33" s="75">
        <f t="shared" si="6"/>
        <v>43290</v>
      </c>
      <c r="S33" s="75" t="s">
        <v>86</v>
      </c>
      <c r="T33" s="68">
        <v>0.29166666666666669</v>
      </c>
      <c r="U33" s="68">
        <v>0.33333333333333331</v>
      </c>
      <c r="V33" s="69">
        <f t="shared" si="7"/>
        <v>4.166666666666663E-2</v>
      </c>
      <c r="W33" s="76">
        <f t="shared" si="8"/>
        <v>0.12499999999999989</v>
      </c>
    </row>
    <row r="34" spans="1:23" ht="30" x14ac:dyDescent="0.25">
      <c r="A34" s="1"/>
      <c r="B34" s="1"/>
      <c r="C34" s="96" t="s">
        <v>246</v>
      </c>
      <c r="D34" s="67">
        <v>43276</v>
      </c>
      <c r="E34" s="68">
        <v>0.29166666666666669</v>
      </c>
      <c r="F34" s="68">
        <v>0.33333333333333331</v>
      </c>
      <c r="G34" s="69">
        <f t="shared" si="1"/>
        <v>4.166666666666663E-2</v>
      </c>
      <c r="H34" s="75">
        <f t="shared" si="2"/>
        <v>43277</v>
      </c>
      <c r="I34" s="75" t="s">
        <v>85</v>
      </c>
      <c r="J34" s="68">
        <v>0.29166666666666669</v>
      </c>
      <c r="K34" s="68">
        <v>0.33333333333333331</v>
      </c>
      <c r="L34" s="69">
        <f t="shared" si="3"/>
        <v>0</v>
      </c>
      <c r="M34" s="72">
        <f t="shared" si="4"/>
        <v>43283</v>
      </c>
      <c r="N34" s="73" t="s">
        <v>86</v>
      </c>
      <c r="O34" s="74">
        <v>0.29166666666666669</v>
      </c>
      <c r="P34" s="74">
        <v>0.33333333333333331</v>
      </c>
      <c r="Q34" s="69">
        <f t="shared" si="5"/>
        <v>4.166666666666663E-2</v>
      </c>
      <c r="R34" s="75">
        <f t="shared" si="6"/>
        <v>43291</v>
      </c>
      <c r="S34" s="75" t="s">
        <v>86</v>
      </c>
      <c r="T34" s="68">
        <v>0.29166666666666669</v>
      </c>
      <c r="U34" s="68">
        <v>0.33333333333333331</v>
      </c>
      <c r="V34" s="69">
        <f t="shared" si="7"/>
        <v>4.166666666666663E-2</v>
      </c>
      <c r="W34" s="76">
        <f t="shared" si="8"/>
        <v>0.12499999999999989</v>
      </c>
    </row>
    <row r="35" spans="1:23" ht="30" x14ac:dyDescent="0.25">
      <c r="A35" s="1"/>
      <c r="B35" s="1"/>
      <c r="C35" s="96" t="s">
        <v>247</v>
      </c>
      <c r="D35" s="67">
        <v>43277</v>
      </c>
      <c r="E35" s="68">
        <v>0.29166666666666669</v>
      </c>
      <c r="F35" s="68">
        <v>0.33333333333333331</v>
      </c>
      <c r="G35" s="69">
        <f t="shared" si="1"/>
        <v>4.166666666666663E-2</v>
      </c>
      <c r="H35" s="75">
        <f t="shared" si="2"/>
        <v>43278</v>
      </c>
      <c r="I35" s="75" t="s">
        <v>85</v>
      </c>
      <c r="J35" s="68">
        <v>0.29166666666666669</v>
      </c>
      <c r="K35" s="68">
        <v>0.33333333333333331</v>
      </c>
      <c r="L35" s="69">
        <f t="shared" si="3"/>
        <v>0</v>
      </c>
      <c r="M35" s="72">
        <f t="shared" si="4"/>
        <v>43284</v>
      </c>
      <c r="N35" s="73" t="s">
        <v>86</v>
      </c>
      <c r="O35" s="74">
        <v>0.29166666666666669</v>
      </c>
      <c r="P35" s="74">
        <v>0.33333333333333331</v>
      </c>
      <c r="Q35" s="69">
        <f t="shared" si="5"/>
        <v>4.166666666666663E-2</v>
      </c>
      <c r="R35" s="75">
        <f t="shared" si="6"/>
        <v>43292</v>
      </c>
      <c r="S35" s="75" t="s">
        <v>86</v>
      </c>
      <c r="T35" s="68">
        <v>0.29166666666666669</v>
      </c>
      <c r="U35" s="68">
        <v>0.33333333333333331</v>
      </c>
      <c r="V35" s="69">
        <f t="shared" si="7"/>
        <v>4.166666666666663E-2</v>
      </c>
      <c r="W35" s="76">
        <f t="shared" si="8"/>
        <v>0.12499999999999989</v>
      </c>
    </row>
    <row r="36" spans="1:23" ht="30" x14ac:dyDescent="0.25">
      <c r="A36" s="1"/>
      <c r="B36" s="1"/>
      <c r="C36" s="96" t="s">
        <v>248</v>
      </c>
      <c r="D36" s="67">
        <v>43278</v>
      </c>
      <c r="E36" s="68">
        <v>0.29166666666666669</v>
      </c>
      <c r="F36" s="68">
        <v>0.33333333333333331</v>
      </c>
      <c r="G36" s="69">
        <f t="shared" si="1"/>
        <v>4.166666666666663E-2</v>
      </c>
      <c r="H36" s="75">
        <f t="shared" si="2"/>
        <v>43279</v>
      </c>
      <c r="I36" s="75" t="s">
        <v>85</v>
      </c>
      <c r="J36" s="68">
        <v>0.29166666666666669</v>
      </c>
      <c r="K36" s="68">
        <v>0.33333333333333331</v>
      </c>
      <c r="L36" s="69">
        <f t="shared" si="3"/>
        <v>0</v>
      </c>
      <c r="M36" s="72">
        <f t="shared" si="4"/>
        <v>43285</v>
      </c>
      <c r="N36" s="73" t="s">
        <v>86</v>
      </c>
      <c r="O36" s="74">
        <v>0.29166666666666669</v>
      </c>
      <c r="P36" s="74">
        <v>0.33333333333333331</v>
      </c>
      <c r="Q36" s="69">
        <f t="shared" si="5"/>
        <v>4.166666666666663E-2</v>
      </c>
      <c r="R36" s="75">
        <f t="shared" si="6"/>
        <v>43293</v>
      </c>
      <c r="S36" s="75" t="s">
        <v>86</v>
      </c>
      <c r="T36" s="68">
        <v>0.29166666666666669</v>
      </c>
      <c r="U36" s="68">
        <v>0.33333333333333331</v>
      </c>
      <c r="V36" s="69">
        <f t="shared" si="7"/>
        <v>4.166666666666663E-2</v>
      </c>
      <c r="W36" s="76">
        <f t="shared" si="8"/>
        <v>0.12499999999999989</v>
      </c>
    </row>
    <row r="37" spans="1:23" x14ac:dyDescent="0.25">
      <c r="A37" s="1"/>
      <c r="B37" s="1"/>
      <c r="C37" s="96" t="s">
        <v>249</v>
      </c>
      <c r="D37" s="67">
        <v>43279</v>
      </c>
      <c r="E37" s="68">
        <v>0.29166666666666669</v>
      </c>
      <c r="F37" s="68">
        <v>0.33333333333333331</v>
      </c>
      <c r="G37" s="69">
        <f t="shared" si="1"/>
        <v>4.166666666666663E-2</v>
      </c>
      <c r="H37" s="75">
        <f t="shared" si="2"/>
        <v>43280</v>
      </c>
      <c r="I37" s="75" t="s">
        <v>85</v>
      </c>
      <c r="J37" s="68">
        <v>0.29166666666666669</v>
      </c>
      <c r="K37" s="68">
        <v>0.33333333333333331</v>
      </c>
      <c r="L37" s="69">
        <f t="shared" si="3"/>
        <v>0</v>
      </c>
      <c r="M37" s="72">
        <f t="shared" si="4"/>
        <v>43286</v>
      </c>
      <c r="N37" s="73" t="s">
        <v>86</v>
      </c>
      <c r="O37" s="74">
        <v>0.29166666666666669</v>
      </c>
      <c r="P37" s="74">
        <v>0.33333333333333331</v>
      </c>
      <c r="Q37" s="69">
        <f t="shared" si="5"/>
        <v>4.166666666666663E-2</v>
      </c>
      <c r="R37" s="75">
        <f t="shared" si="6"/>
        <v>43294</v>
      </c>
      <c r="S37" s="75" t="s">
        <v>86</v>
      </c>
      <c r="T37" s="68">
        <v>0.29166666666666669</v>
      </c>
      <c r="U37" s="68">
        <v>0.33333333333333331</v>
      </c>
      <c r="V37" s="69">
        <f t="shared" si="7"/>
        <v>4.166666666666663E-2</v>
      </c>
      <c r="W37" s="76">
        <f t="shared" si="8"/>
        <v>0.12499999999999989</v>
      </c>
    </row>
    <row r="38" spans="1:23" ht="30" x14ac:dyDescent="0.25">
      <c r="A38" s="1"/>
      <c r="B38" s="1"/>
      <c r="C38" s="96" t="s">
        <v>250</v>
      </c>
      <c r="D38" s="67">
        <v>43280</v>
      </c>
      <c r="E38" s="68">
        <v>0.29166666666666669</v>
      </c>
      <c r="F38" s="68">
        <v>0.33333333333333331</v>
      </c>
      <c r="G38" s="69">
        <f t="shared" si="1"/>
        <v>4.166666666666663E-2</v>
      </c>
      <c r="H38" s="75">
        <f t="shared" si="2"/>
        <v>43281</v>
      </c>
      <c r="I38" s="75" t="s">
        <v>85</v>
      </c>
      <c r="J38" s="68">
        <v>0.29166666666666669</v>
      </c>
      <c r="K38" s="68">
        <v>0.33333333333333331</v>
      </c>
      <c r="L38" s="69">
        <f t="shared" si="3"/>
        <v>0</v>
      </c>
      <c r="M38" s="72">
        <f t="shared" si="4"/>
        <v>43287</v>
      </c>
      <c r="N38" s="73" t="s">
        <v>86</v>
      </c>
      <c r="O38" s="74">
        <v>0.29166666666666669</v>
      </c>
      <c r="P38" s="74">
        <v>0.33333333333333331</v>
      </c>
      <c r="Q38" s="69">
        <f t="shared" si="5"/>
        <v>4.166666666666663E-2</v>
      </c>
      <c r="R38" s="75">
        <f t="shared" si="6"/>
        <v>43295</v>
      </c>
      <c r="S38" s="75" t="s">
        <v>86</v>
      </c>
      <c r="T38" s="68">
        <v>0.29166666666666669</v>
      </c>
      <c r="U38" s="68">
        <v>0.33333333333333331</v>
      </c>
      <c r="V38" s="69">
        <f t="shared" si="7"/>
        <v>4.166666666666663E-2</v>
      </c>
      <c r="W38" s="76">
        <f t="shared" si="8"/>
        <v>0.12499999999999989</v>
      </c>
    </row>
    <row r="39" spans="1:23" x14ac:dyDescent="0.25">
      <c r="A39" s="1"/>
      <c r="B39" s="1"/>
      <c r="C39" s="97"/>
      <c r="D39" s="67">
        <v>43281</v>
      </c>
      <c r="E39" s="68">
        <v>0.29166666666666669</v>
      </c>
      <c r="F39" s="68">
        <v>0.33333333333333331</v>
      </c>
      <c r="G39" s="69">
        <f t="shared" si="1"/>
        <v>4.166666666666663E-2</v>
      </c>
      <c r="H39" s="75">
        <f t="shared" si="2"/>
        <v>43282</v>
      </c>
      <c r="I39" s="75" t="s">
        <v>85</v>
      </c>
      <c r="J39" s="68">
        <v>0.29166666666666669</v>
      </c>
      <c r="K39" s="68">
        <v>0.33333333333333331</v>
      </c>
      <c r="L39" s="69">
        <f t="shared" si="3"/>
        <v>0</v>
      </c>
      <c r="M39" s="72">
        <f t="shared" si="4"/>
        <v>43288</v>
      </c>
      <c r="N39" s="73" t="s">
        <v>86</v>
      </c>
      <c r="O39" s="74">
        <v>0.29166666666666669</v>
      </c>
      <c r="P39" s="74">
        <v>0.33333333333333331</v>
      </c>
      <c r="Q39" s="69">
        <f t="shared" si="5"/>
        <v>4.166666666666663E-2</v>
      </c>
      <c r="R39" s="75">
        <f t="shared" si="6"/>
        <v>43296</v>
      </c>
      <c r="S39" s="75" t="s">
        <v>86</v>
      </c>
      <c r="T39" s="68">
        <v>0.29166666666666669</v>
      </c>
      <c r="U39" s="68">
        <v>0.33333333333333331</v>
      </c>
      <c r="V39" s="69">
        <f t="shared" si="7"/>
        <v>4.166666666666663E-2</v>
      </c>
      <c r="W39" s="76">
        <f t="shared" si="8"/>
        <v>0.12499999999999989</v>
      </c>
    </row>
    <row r="40" spans="1:23" ht="15.75" thickBot="1" x14ac:dyDescent="0.3">
      <c r="A40" s="1"/>
      <c r="B40" s="1"/>
      <c r="C40" s="98"/>
      <c r="D40" s="87">
        <v>43282</v>
      </c>
      <c r="E40" s="88">
        <v>0.29166666666666669</v>
      </c>
      <c r="F40" s="88">
        <v>0.33333333333333331</v>
      </c>
      <c r="G40" s="89">
        <f t="shared" si="1"/>
        <v>4.166666666666663E-2</v>
      </c>
      <c r="H40" s="90">
        <f t="shared" si="2"/>
        <v>43283</v>
      </c>
      <c r="I40" s="90" t="s">
        <v>85</v>
      </c>
      <c r="J40" s="88">
        <v>0.29166666666666669</v>
      </c>
      <c r="K40" s="88">
        <v>0.33333333333333331</v>
      </c>
      <c r="L40" s="89">
        <f t="shared" si="3"/>
        <v>0</v>
      </c>
      <c r="M40" s="91">
        <f t="shared" si="4"/>
        <v>43289</v>
      </c>
      <c r="N40" s="92" t="s">
        <v>86</v>
      </c>
      <c r="O40" s="93">
        <v>0.29166666666666669</v>
      </c>
      <c r="P40" s="93">
        <v>0.33333333333333331</v>
      </c>
      <c r="Q40" s="89">
        <f t="shared" si="5"/>
        <v>4.166666666666663E-2</v>
      </c>
      <c r="R40" s="90">
        <f t="shared" si="6"/>
        <v>43297</v>
      </c>
      <c r="S40" s="90" t="s">
        <v>86</v>
      </c>
      <c r="T40" s="88">
        <v>0.29166666666666669</v>
      </c>
      <c r="U40" s="88">
        <v>0.33333333333333331</v>
      </c>
      <c r="V40" s="89">
        <f t="shared" si="7"/>
        <v>4.166666666666663E-2</v>
      </c>
      <c r="W40" s="94">
        <f t="shared" si="8"/>
        <v>0.12499999999999989</v>
      </c>
    </row>
    <row r="41" spans="1:23" ht="15.75" thickBot="1" x14ac:dyDescent="0.3">
      <c r="C41" s="144" t="s">
        <v>87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3"/>
    </row>
    <row r="42" spans="1:23" x14ac:dyDescent="0.25">
      <c r="C42" s="132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4"/>
    </row>
    <row r="43" spans="1:23" x14ac:dyDescent="0.25">
      <c r="C43" s="135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7"/>
    </row>
    <row r="44" spans="1:23" x14ac:dyDescent="0.25">
      <c r="C44" s="135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7"/>
    </row>
    <row r="45" spans="1:23" x14ac:dyDescent="0.25">
      <c r="C45" s="135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7"/>
    </row>
    <row r="46" spans="1:23" ht="15.75" thickBot="1" x14ac:dyDescent="0.3">
      <c r="C46" s="138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40"/>
    </row>
  </sheetData>
  <sheetProtection algorithmName="SHA-512" hashValue="QDx2MAggJn5YL6nts5t+quDT+IpfQ4wGP4cC16DLW1hExW2PXsa2j8pFMuICVNu90Pn9/teX1bfOXqRnON2C2A==" saltValue="xu99H0GXn0IpBZiy7Y6COg==" spinCount="100000" sheet="1" objects="1" scenarios="1" selectLockedCells="1"/>
  <mergeCells count="2">
    <mergeCell ref="C41:Q41"/>
    <mergeCell ref="C42:Q46"/>
  </mergeCells>
  <dataValidations disablePrompts="1" count="1">
    <dataValidation type="list" allowBlank="1" showInputMessage="1" showErrorMessage="1" sqref="N7:N40 S7:S40 I7:I40" xr:uid="{00000000-0002-0000-0800-000000000000}">
      <formula1>"Sim, Não"</formula1>
    </dataValidation>
  </dataValidations>
  <hyperlinks>
    <hyperlink ref="A15:B15" location="'D9'!B15" display="'D9'!B15" xr:uid="{309D060F-4374-487A-81E7-4F0036874C4C}"/>
    <hyperlink ref="A14:B14" location="'D9'!B14" display="'D9'!B14" xr:uid="{2A7E65A4-CB2F-4E50-8DF3-ECD6E0CEAC25}"/>
    <hyperlink ref="A13:B13" location="'D7'!B13" display="'D7'!B13" xr:uid="{AB6FF246-FB00-440E-98DA-C1A2EA03B37C}"/>
    <hyperlink ref="A12:B12" location="'D6'!B12" display="'D6'!B12" xr:uid="{BB99191C-1AA3-4321-B015-6DA59D103D7F}"/>
    <hyperlink ref="A11:B11" location="'D5'!B11" display="'D5'!B11" xr:uid="{477C42FC-70F2-480F-9457-8DA6D3593FFB}"/>
    <hyperlink ref="A10:B10" location="'D4'!B10" display="'D4'!B10" xr:uid="{E4DBDA11-E9BC-4676-820A-CC44B8848A1A}"/>
    <hyperlink ref="A9:B9" location="'D3'!B9" display="'D3'!B9" xr:uid="{B5912694-DAFE-42DF-B462-F3409D66C518}"/>
    <hyperlink ref="A16:B16" location="'D10'!B16" display="'D10'!B16" xr:uid="{2D02E47A-D846-4264-8AEC-887A0658E907}"/>
    <hyperlink ref="A7:B7" location="'D1'!B7" display="'D1'!B7" xr:uid="{1CAED29C-B7F4-48BC-9145-505A5A074B26}"/>
    <hyperlink ref="A8:B8" location="'D2'!B8" display="'D2'!B8" xr:uid="{D2706985-9BB7-4F57-9C32-72758D36DCC1}"/>
    <hyperlink ref="B14" location="'D8'!B14" display="'D8'!B14" xr:uid="{08EA7C29-3D3C-462F-9F98-048B01EA8DE8}"/>
    <hyperlink ref="A14" location="'D8'!B14" display="'D8'!B14" xr:uid="{7A432AA9-4459-4B90-882E-FF06084D53CE}"/>
    <hyperlink ref="B7" location="'Conhecimentos Gerais'!A1" display="'Conhecimentos Gerais'!A1" xr:uid="{1A021ABE-ACF3-4C17-B753-3295214BC583}"/>
    <hyperlink ref="B8" location="'Conhecimentos de Legislação'!A1" display="'Conhecimentos de Legislação'!A1" xr:uid="{0AE73DF6-2CD3-4E09-85CE-2CBAEFA09663}"/>
    <hyperlink ref="B9" location="Pedagogo!A1" display="Pedagogo!A1" xr:uid="{06D82385-32EE-4F2A-8773-D0158D5B9620}"/>
    <hyperlink ref="B10" location="Enfermeiro!A1" display="Enfermeiro!A1" xr:uid="{32C9C086-5902-4E7E-A2AC-F00AA2522CF0}"/>
    <hyperlink ref="B11" location="'Técnico em Enfermagem'!A1" display="'Técnico em Enfermagem'!A1" xr:uid="{ABC2ACCB-A37A-451F-A11D-C876CA336F1C}"/>
    <hyperlink ref="B12" location="'Técnico em Farmácia'!A1" display="'Técnico em Farmácia'!A1" xr:uid="{15F04F69-AF4B-47C0-857D-A91DF98AA582}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Informações l Concurso</vt:lpstr>
      <vt:lpstr>Cronograma</vt:lpstr>
      <vt:lpstr>Quadro de horários</vt:lpstr>
      <vt:lpstr>Conhecimentos Gerais</vt:lpstr>
      <vt:lpstr>Conhecimentos de Legislação</vt:lpstr>
      <vt:lpstr>Pedagogo</vt:lpstr>
      <vt:lpstr>Enfermeiro</vt:lpstr>
      <vt:lpstr>Técnico em Enfermagem</vt:lpstr>
      <vt:lpstr>Técnico em Farmácia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2019-11-08T12:04:02Z</dcterms:modified>
</cp:coreProperties>
</file>